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List1" sheetId="1" r:id="rId1"/>
    <sheet name="List2" sheetId="2" r:id="rId2"/>
  </sheets>
  <definedNames>
    <definedName name="_xlnm._FilterDatabase" localSheetId="0" hidden="1">'List1'!$A$4:$G$98</definedName>
    <definedName name="moje" localSheetId="0">'List1'!$A$5:$G$98</definedName>
  </definedNames>
  <calcPr fullCalcOnLoad="1"/>
</workbook>
</file>

<file path=xl/sharedStrings.xml><?xml version="1.0" encoding="utf-8"?>
<sst xmlns="http://schemas.openxmlformats.org/spreadsheetml/2006/main" count="298" uniqueCount="195">
  <si>
    <t>Položka</t>
  </si>
  <si>
    <t>A</t>
  </si>
  <si>
    <t>A studio Rubín, o.p.s.</t>
  </si>
  <si>
    <t>A studio Rubín 2020-2021</t>
  </si>
  <si>
    <t>ArtProm s.r.o.</t>
  </si>
  <si>
    <t>Za dveřmi - Pražský festival pouličního divadla, 12. a 13.ročník</t>
  </si>
  <si>
    <t>Bezhlaví z.s.</t>
  </si>
  <si>
    <t>Kontinuální činnost Spitfire Company 2021-2023</t>
  </si>
  <si>
    <t>Buchty a loutky</t>
  </si>
  <si>
    <t>Divadlo Buchty a loutky 2020-2023</t>
  </si>
  <si>
    <t>Cirk La Putyka, o.p.s.</t>
  </si>
  <si>
    <t>CIRK LA PUTYKA 2018-2021</t>
  </si>
  <si>
    <t>Cirk La Putyka 2021-2024</t>
  </si>
  <si>
    <t>Činoherní klub, o.p.s.</t>
  </si>
  <si>
    <t>Kontinuální kulturní a umělecká činnost Činoherního klubu 2019 - 2022</t>
  </si>
  <si>
    <t>Dejvické divadlo, o.p.s.</t>
  </si>
  <si>
    <t>Dejvické divadlo - čtyřletá celoroční činnost 2018 - 2021</t>
  </si>
  <si>
    <t>Divadlo Archa o.p.s.</t>
  </si>
  <si>
    <t>Divadlo Archa 2020-2021</t>
  </si>
  <si>
    <t>Divadlo D21 z.s.</t>
  </si>
  <si>
    <t>Činnost Divadla D21 v letech 2020-2021</t>
  </si>
  <si>
    <t>Divadlo LETÍ, z.s.</t>
  </si>
  <si>
    <t>Divadlo LETÍ 2020 - 2021</t>
  </si>
  <si>
    <t>Divadlo X10 z. s.</t>
  </si>
  <si>
    <t>X10 jako producentská platforma</t>
  </si>
  <si>
    <t>GASPAR s.r.o.</t>
  </si>
  <si>
    <t>Divadlo v Celetné 2020-2023</t>
  </si>
  <si>
    <t>Jatka78 z.ú.</t>
  </si>
  <si>
    <t>Jatka78 - činnost v letech 2020 a 2021</t>
  </si>
  <si>
    <t>Nová síť z.s.</t>
  </si>
  <si>
    <t>19. a 20. ročník festivalu Malá inventura</t>
  </si>
  <si>
    <t>SPOLEK KAŠPAR</t>
  </si>
  <si>
    <t>Kašpar 2020-2021</t>
  </si>
  <si>
    <t>Studio Damúza, o.p.s.</t>
  </si>
  <si>
    <t>DAMÚZA – produkční jednotka 2020 a 2021</t>
  </si>
  <si>
    <t>Studio Hrdinů z.s.</t>
  </si>
  <si>
    <t>Studio Hrdinů 2019-2022</t>
  </si>
  <si>
    <t>THEATER.cz, z.s.</t>
  </si>
  <si>
    <t>Pražský divadelní festival německého jazyka</t>
  </si>
  <si>
    <t>Tygr v tísni, z.s.</t>
  </si>
  <si>
    <t>VILA Štvanice 2021-2024</t>
  </si>
  <si>
    <t>Umělecký soubor Tygr v tísni p.s.</t>
  </si>
  <si>
    <t>Tygr v tísni 2021-2024</t>
  </si>
  <si>
    <t>Viola o. p. s.</t>
  </si>
  <si>
    <t>Divadlo Viola - dramaturgie 2021-2024</t>
  </si>
  <si>
    <t>Vosto5, z.s.</t>
  </si>
  <si>
    <t>Divadlo VOSTO5 - celoroční činnost 2020-21</t>
  </si>
  <si>
    <t>B</t>
  </si>
  <si>
    <t>Aficionado s.r.o.</t>
  </si>
  <si>
    <t>Struny dětem v Minoru 2019 - 2022</t>
  </si>
  <si>
    <t>Akademie klasické hudby, z.ú.</t>
  </si>
  <si>
    <t>Mezinárodní hudební festival Dvořákova Praha 2018 - 2021</t>
  </si>
  <si>
    <t>Collegium Marianum - Týnská škola s.r.o.</t>
  </si>
  <si>
    <t>Mezinárodní hudební festival Letní slavnosti staré hudby, 19. – 22. ročník, 2018 - 2021</t>
  </si>
  <si>
    <t>Hudební informační středisko, o.p.s.</t>
  </si>
  <si>
    <t>Hudební dokumentační a informačně-edukační centrum 2018 - 2021</t>
  </si>
  <si>
    <t>KENTAUR MEDIA, s.r.o.</t>
  </si>
  <si>
    <t>Celoroční kontinuální činnost jazzového klubu Jazz Dock 2021 - 2024</t>
  </si>
  <si>
    <t>Komorní orchestr Berg</t>
  </si>
  <si>
    <t>BERG 2018-2021 &gt;&gt;&gt; 18. - 21. sezóna</t>
  </si>
  <si>
    <t>Kühnův dětský sbor o.p.s.</t>
  </si>
  <si>
    <t>Kontinuální činnost Kühnova dětského sboru</t>
  </si>
  <si>
    <t>LIVER MUSIC s.r.o.</t>
  </si>
  <si>
    <t>Prague International Bluenight</t>
  </si>
  <si>
    <t>Nerudný fest.cz</t>
  </si>
  <si>
    <t>Mladí Ladí Jazz po celý rok 2019 - 2021</t>
  </si>
  <si>
    <t>Nerudný fest kontinuální činnost 2021 - 2022</t>
  </si>
  <si>
    <t>Ostrovy s.r.o.</t>
  </si>
  <si>
    <t>United Islands of Prague 2018 - 2021</t>
  </si>
  <si>
    <t>P &amp; J Music s.r.o.</t>
  </si>
  <si>
    <t>25.-28. MEZINÁRODNÍ FESTIVAL JAZZOVÉHO PIANA - SÓLOVÉ RECITÁLY (2020-2023)</t>
  </si>
  <si>
    <t>JAZZ MEETS WORLD 2021-2024</t>
  </si>
  <si>
    <t>PKF - Prague Philharmonia, o.p.s.</t>
  </si>
  <si>
    <t>„Činnost PKF - Prague Philharmonia v letech 2018 - 2021“</t>
  </si>
  <si>
    <t>Prague Proms, o.p.s.</t>
  </si>
  <si>
    <t>Mezinárodní hudební festival Prague Proms 2019 - 2022</t>
  </si>
  <si>
    <t>Pražské jaro, o.p.s.</t>
  </si>
  <si>
    <t>Klavírní festival Rudolfa Firkušného 2021 - 2024</t>
  </si>
  <si>
    <t>Pražské jaro 2018, Pražské jaro 2019, Pražské jaro 2020, Pražské jaro 2021</t>
  </si>
  <si>
    <t>Samostatné projekty Pražského jara 2020 - 2023 zaměřené na mladou generaci</t>
  </si>
  <si>
    <t>RACHOT Production s.r.o.</t>
  </si>
  <si>
    <t>RESPECT WORLD MUSIC FESTIVAL (zkráceně Respect Festival)</t>
  </si>
  <si>
    <t>Romodrom o.p.s.</t>
  </si>
  <si>
    <t>MIRI GILI</t>
  </si>
  <si>
    <t>Struny podzimu spol. s r.o.</t>
  </si>
  <si>
    <t>Mezinárodní hudební festival Struny podzimu 2021 - 2023</t>
  </si>
  <si>
    <t>C</t>
  </si>
  <si>
    <t>„Společnost GASPARD”</t>
  </si>
  <si>
    <t>LETNÍ LETNÁ - Mezinárodní festival nového cirkusu a divadla</t>
  </si>
  <si>
    <t>420PEOPLE z.ú.</t>
  </si>
  <si>
    <t>420PEOPLE 2018-2021</t>
  </si>
  <si>
    <t>420PEOPLE 2019-2022</t>
  </si>
  <si>
    <t>BALET PRAHA, o.p.s.</t>
  </si>
  <si>
    <t>PRAŽSKÝ KOMORNÍ BALET - kontinuální činnost 2018 - 2021</t>
  </si>
  <si>
    <t>Mezinárodní festival Nultý bod 2021-2022</t>
  </si>
  <si>
    <t>Centrum choreografického rozvoje SE.S.TA</t>
  </si>
  <si>
    <t>Celoroční činnost Centra choreografického rozvoje SE.S.TA 2021-2023</t>
  </si>
  <si>
    <t>CIRQUEON, o.p.s.</t>
  </si>
  <si>
    <t>CIRQUEON - CENTRUM PRO NOVÝ CIRKUS 2021-2024</t>
  </si>
  <si>
    <t>Festival CIRKOPOLIS 2021-22</t>
  </si>
  <si>
    <t>Mezinárodní centrum tance z. s.</t>
  </si>
  <si>
    <t>Balet Praha Junior - víceletá činnost 2021 - 2024</t>
  </si>
  <si>
    <t>MOTUS, z.s.</t>
  </si>
  <si>
    <t>MOTUS V DIVADLE ALFRED VE DVOŘE V LETECH 2018 – 2021</t>
  </si>
  <si>
    <t>Společnost tance při Taneční konzervatoři Praha, z. s.</t>
  </si>
  <si>
    <t>Bohemia Balet - kontinuální činnost 2020 - 2021</t>
  </si>
  <si>
    <t>Tanec Praha z.ú.</t>
  </si>
  <si>
    <t>Česká taneční platforma</t>
  </si>
  <si>
    <t>PONEC - divadlo pro tanec 2018 - 2021</t>
  </si>
  <si>
    <t>PONEC - divadlo pro tanec 2019 - 2022</t>
  </si>
  <si>
    <t>TANEC PRAHA 2018-2021 (30.-33. ročník Mezinárodního festivalu současného tance a pohybového divadla)</t>
  </si>
  <si>
    <t>TANEC PRAHA 2019 - 2022 (31. - 34. ročník)</t>
  </si>
  <si>
    <t>United Arts &amp; Co. z.s.</t>
  </si>
  <si>
    <t>Losers Cirque Company - činnost spolku v letech 2021 - 2023</t>
  </si>
  <si>
    <t>D</t>
  </si>
  <si>
    <t>Centrum pro současné umění - Praha, o.p.s.</t>
  </si>
  <si>
    <t>Kontinuální činnost Centra pro současné umění Praha 2019-22</t>
  </si>
  <si>
    <t>DEAI (Setkání) z.s.</t>
  </si>
  <si>
    <t>Galerie NoD 2021 - 2024</t>
  </si>
  <si>
    <t>Fotograf 07 z.s.</t>
  </si>
  <si>
    <t>Fotograf Gallery - celoroční činnost v letech 2021 - 2024</t>
  </si>
  <si>
    <t>Museum Kampa - Nadace Jana a Medy Mládkových</t>
  </si>
  <si>
    <t>Výstavní program Musea Kampa v letech 2018-2021</t>
  </si>
  <si>
    <t>Porte z.s.</t>
  </si>
  <si>
    <t>Galerie Villa Pellé - dvouletý výstavní plán 2020-21</t>
  </si>
  <si>
    <t>Společnost Jindřicha Chalupeckého, z.s.</t>
  </si>
  <si>
    <t>Společnost Jindřicha Chalupeckého 2018-2021</t>
  </si>
  <si>
    <t>E</t>
  </si>
  <si>
    <t>Nakladatelství Triáda, s.r.o.</t>
  </si>
  <si>
    <t>Jiří Weil: Eseje a stati (Spisy, sv. 7)</t>
  </si>
  <si>
    <t>Jiří Weil: Moskva-hranice (Spisy J. Weila, sv. 3)</t>
  </si>
  <si>
    <t>Obec překladatelů z.s.</t>
  </si>
  <si>
    <t>Kontinuální činnost Obce překladatelů v letech 2019-2021</t>
  </si>
  <si>
    <t>Společnost Libri prohibiti</t>
  </si>
  <si>
    <t>Kontinuální činnost knihovny a čítárny Libri prohibiti</t>
  </si>
  <si>
    <t>F</t>
  </si>
  <si>
    <t>FEBIOFEST s.r.o.</t>
  </si>
  <si>
    <t>Mezinárodní filmový festival Praha - Febiofest 2018 - 2021</t>
  </si>
  <si>
    <t>Hendaver, z.s.</t>
  </si>
  <si>
    <t>Mental Power Prague Film Festival</t>
  </si>
  <si>
    <t>POST BELLUM, o.p.s.</t>
  </si>
  <si>
    <t>Pražská Paměť národa 2021-2024 - audiovizuální dokumentace</t>
  </si>
  <si>
    <t>Příběhy našich sousedů</t>
  </si>
  <si>
    <t>G</t>
  </si>
  <si>
    <t>ALT@RT z.ú.</t>
  </si>
  <si>
    <t>Studio ALTA 2020 - 2021</t>
  </si>
  <si>
    <t>ART FRAME PALÁC AKROPOLIS s.r.o.</t>
  </si>
  <si>
    <t>Palác Akropolis 2021 - 2024</t>
  </si>
  <si>
    <t>CZECHDESIGN.CZ, z. s.</t>
  </si>
  <si>
    <t>CZECHDESIGN - program na léta 2018 - 2021</t>
  </si>
  <si>
    <t>Člověk v tísni, o.p.s.</t>
  </si>
  <si>
    <t>Jeden svět - Mezinárodní festival dokumentárních filmů o lidských právech</t>
  </si>
  <si>
    <t>DOX PRAGUE, a. s.</t>
  </si>
  <si>
    <t>Kontinuální činnost Centra současného umění DOX na období 2021 – 2022</t>
  </si>
  <si>
    <t>EUROFILMFEST s.r.o.</t>
  </si>
  <si>
    <t>26.-29. DNY EVROPSKÉHO FILMU</t>
  </si>
  <si>
    <t>Malostranská beseda, a.s.</t>
  </si>
  <si>
    <t>Pořádání kulturních akcí v Malostranské besedě 2021 - 2024</t>
  </si>
  <si>
    <t>MeetFactory o.p.s.</t>
  </si>
  <si>
    <t>MeetFactory 2020 - 2023</t>
  </si>
  <si>
    <t>Profil Media, s.r.o.</t>
  </si>
  <si>
    <t>Designblok, Prague Design and Fashion Week</t>
  </si>
  <si>
    <t>Signal Productions s.r.o.</t>
  </si>
  <si>
    <t>SIGNAL festival 2018 - 2021</t>
  </si>
  <si>
    <t>UNIJAZZ - sdružení pro podporu kulturních aktivit, z. s.</t>
  </si>
  <si>
    <t>Kaštan – scéna Unijazzu</t>
  </si>
  <si>
    <t>CELKEM</t>
  </si>
  <si>
    <t>Obor</t>
  </si>
  <si>
    <t>Příjemce víceletého grantu</t>
  </si>
  <si>
    <t>Název projektu</t>
  </si>
  <si>
    <t>×</t>
  </si>
  <si>
    <t>A - divadlo celkem</t>
  </si>
  <si>
    <t xml:space="preserve">B - hudba celkem </t>
  </si>
  <si>
    <t>D - výtvarné umění, fografie a nová média celkem</t>
  </si>
  <si>
    <t xml:space="preserve">C - tanec, nonverbální umění a nový cirkus celkem </t>
  </si>
  <si>
    <t>F - audiovize celkem</t>
  </si>
  <si>
    <t>G - ostatní celkem</t>
  </si>
  <si>
    <t>Snížení víceletých grantů hl. m. Prahy v oblasti kultury a umění v roce 2021</t>
  </si>
  <si>
    <t xml:space="preserve">Pozn. </t>
  </si>
  <si>
    <t>A - divadlo</t>
  </si>
  <si>
    <t>C - tanec, nonverbální umění, nový cirkus</t>
  </si>
  <si>
    <t>E - literatura</t>
  </si>
  <si>
    <t>F - audiovize</t>
  </si>
  <si>
    <t xml:space="preserve">G - ostatní </t>
  </si>
  <si>
    <t>D - výtvarné umění, fotografie, nová média</t>
  </si>
  <si>
    <t>B - hudba</t>
  </si>
  <si>
    <t>x</t>
  </si>
  <si>
    <t xml:space="preserve">Snížení o 
</t>
  </si>
  <si>
    <t>Původně schválený grant na rok 2021</t>
  </si>
  <si>
    <t>E - literatura celkem</t>
  </si>
  <si>
    <t xml:space="preserve">× </t>
  </si>
  <si>
    <t>2. splátka</t>
  </si>
  <si>
    <t xml:space="preserve">1. splátka </t>
  </si>
  <si>
    <t>Výsledný snížený grant  
o 10 % v roce 2021</t>
  </si>
  <si>
    <t>Příloha č. 1 k usnesení Zastupitelstva HMP č. 23/33 ze dne 21. 1. 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</si>
</sst>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\ &quot;Kč&quot;"/>
    <numFmt numFmtId="170" formatCode="#,##0.000\ &quot;Kč&quot;"/>
    <numFmt numFmtId="171" formatCode="#,##0.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ck"/>
    </border>
    <border>
      <left style="medium"/>
      <right style="thin">
        <color rgb="FF000000"/>
      </right>
      <top style="thin">
        <color rgb="FF000000"/>
      </top>
      <bottom style="thick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>
        <color rgb="FF000000"/>
      </right>
      <top style="thick"/>
      <bottom style="thick"/>
    </border>
    <border>
      <left style="thin">
        <color rgb="FF000000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ck"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39" fillId="3" borderId="10" xfId="0" applyFont="1" applyFill="1" applyBorder="1" applyAlignment="1">
      <alignment vertical="center" wrapText="1"/>
    </xf>
    <xf numFmtId="0" fontId="39" fillId="9" borderId="10" xfId="0" applyFont="1" applyFill="1" applyBorder="1" applyAlignment="1">
      <alignment vertical="center" wrapText="1"/>
    </xf>
    <xf numFmtId="0" fontId="39" fillId="15" borderId="10" xfId="0" applyFont="1" applyFill="1" applyBorder="1" applyAlignment="1">
      <alignment vertical="center" wrapText="1"/>
    </xf>
    <xf numFmtId="0" fontId="39" fillId="5" borderId="10" xfId="0" applyFont="1" applyFill="1" applyBorder="1" applyAlignment="1">
      <alignment vertical="center" wrapText="1"/>
    </xf>
    <xf numFmtId="0" fontId="39" fillId="11" borderId="10" xfId="0" applyFont="1" applyFill="1" applyBorder="1" applyAlignment="1">
      <alignment vertical="center" wrapText="1"/>
    </xf>
    <xf numFmtId="0" fontId="39" fillId="17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169" fontId="0" fillId="0" borderId="0" xfId="0" applyNumberFormat="1" applyAlignment="1">
      <alignment/>
    </xf>
    <xf numFmtId="0" fontId="39" fillId="3" borderId="11" xfId="0" applyFont="1" applyFill="1" applyBorder="1" applyAlignment="1">
      <alignment vertical="center" wrapText="1"/>
    </xf>
    <xf numFmtId="0" fontId="39" fillId="3" borderId="12" xfId="0" applyFont="1" applyFill="1" applyBorder="1" applyAlignment="1">
      <alignment vertical="center" wrapText="1"/>
    </xf>
    <xf numFmtId="0" fontId="39" fillId="3" borderId="13" xfId="0" applyFont="1" applyFill="1" applyBorder="1" applyAlignment="1">
      <alignment vertical="center" wrapText="1"/>
    </xf>
    <xf numFmtId="0" fontId="39" fillId="9" borderId="13" xfId="0" applyFont="1" applyFill="1" applyBorder="1" applyAlignment="1">
      <alignment vertical="center" wrapText="1"/>
    </xf>
    <xf numFmtId="0" fontId="39" fillId="15" borderId="13" xfId="0" applyFont="1" applyFill="1" applyBorder="1" applyAlignment="1">
      <alignment vertical="center" wrapText="1"/>
    </xf>
    <xf numFmtId="0" fontId="39" fillId="5" borderId="13" xfId="0" applyFont="1" applyFill="1" applyBorder="1" applyAlignment="1">
      <alignment vertical="center" wrapText="1"/>
    </xf>
    <xf numFmtId="0" fontId="39" fillId="11" borderId="13" xfId="0" applyFont="1" applyFill="1" applyBorder="1" applyAlignment="1">
      <alignment vertical="center" wrapText="1"/>
    </xf>
    <xf numFmtId="0" fontId="39" fillId="17" borderId="13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9" fillId="3" borderId="17" xfId="0" applyFont="1" applyFill="1" applyBorder="1" applyAlignment="1">
      <alignment vertical="center" wrapText="1"/>
    </xf>
    <xf numFmtId="0" fontId="39" fillId="3" borderId="18" xfId="0" applyFont="1" applyFill="1" applyBorder="1" applyAlignment="1">
      <alignment vertical="center" wrapText="1"/>
    </xf>
    <xf numFmtId="0" fontId="39" fillId="9" borderId="17" xfId="0" applyFont="1" applyFill="1" applyBorder="1" applyAlignment="1">
      <alignment vertical="center" wrapText="1"/>
    </xf>
    <xf numFmtId="0" fontId="39" fillId="9" borderId="18" xfId="0" applyFont="1" applyFill="1" applyBorder="1" applyAlignment="1">
      <alignment vertical="center" wrapText="1"/>
    </xf>
    <xf numFmtId="0" fontId="39" fillId="15" borderId="18" xfId="0" applyFont="1" applyFill="1" applyBorder="1" applyAlignment="1">
      <alignment vertical="center" wrapText="1"/>
    </xf>
    <xf numFmtId="0" fontId="39" fillId="15" borderId="17" xfId="0" applyFont="1" applyFill="1" applyBorder="1" applyAlignment="1">
      <alignment vertical="center" wrapText="1"/>
    </xf>
    <xf numFmtId="0" fontId="39" fillId="5" borderId="18" xfId="0" applyFont="1" applyFill="1" applyBorder="1" applyAlignment="1">
      <alignment vertical="center" wrapText="1"/>
    </xf>
    <xf numFmtId="0" fontId="39" fillId="5" borderId="17" xfId="0" applyFont="1" applyFill="1" applyBorder="1" applyAlignment="1">
      <alignment vertical="center" wrapText="1"/>
    </xf>
    <xf numFmtId="0" fontId="39" fillId="11" borderId="18" xfId="0" applyFont="1" applyFill="1" applyBorder="1" applyAlignment="1">
      <alignment vertical="center" wrapText="1"/>
    </xf>
    <xf numFmtId="0" fontId="39" fillId="11" borderId="17" xfId="0" applyFont="1" applyFill="1" applyBorder="1" applyAlignment="1">
      <alignment vertical="center" wrapText="1"/>
    </xf>
    <xf numFmtId="0" fontId="39" fillId="17" borderId="19" xfId="0" applyFont="1" applyFill="1" applyBorder="1" applyAlignment="1">
      <alignment vertical="center" wrapText="1"/>
    </xf>
    <xf numFmtId="0" fontId="39" fillId="17" borderId="20" xfId="0" applyFont="1" applyFill="1" applyBorder="1" applyAlignment="1">
      <alignment vertical="center" wrapText="1"/>
    </xf>
    <xf numFmtId="0" fontId="39" fillId="11" borderId="19" xfId="0" applyFont="1" applyFill="1" applyBorder="1" applyAlignment="1">
      <alignment vertical="center" wrapText="1"/>
    </xf>
    <xf numFmtId="0" fontId="39" fillId="11" borderId="20" xfId="0" applyFont="1" applyFill="1" applyBorder="1" applyAlignment="1">
      <alignment vertical="center" wrapText="1"/>
    </xf>
    <xf numFmtId="0" fontId="39" fillId="5" borderId="19" xfId="0" applyFont="1" applyFill="1" applyBorder="1" applyAlignment="1">
      <alignment vertical="center" wrapText="1"/>
    </xf>
    <xf numFmtId="0" fontId="39" fillId="5" borderId="20" xfId="0" applyFont="1" applyFill="1" applyBorder="1" applyAlignment="1">
      <alignment vertical="center" wrapText="1"/>
    </xf>
    <xf numFmtId="0" fontId="39" fillId="15" borderId="19" xfId="0" applyFont="1" applyFill="1" applyBorder="1" applyAlignment="1">
      <alignment vertical="center" wrapText="1"/>
    </xf>
    <xf numFmtId="0" fontId="39" fillId="15" borderId="20" xfId="0" applyFont="1" applyFill="1" applyBorder="1" applyAlignment="1">
      <alignment vertical="center" wrapText="1"/>
    </xf>
    <xf numFmtId="0" fontId="39" fillId="9" borderId="19" xfId="0" applyFont="1" applyFill="1" applyBorder="1" applyAlignment="1">
      <alignment vertical="center" wrapText="1"/>
    </xf>
    <xf numFmtId="0" fontId="39" fillId="9" borderId="20" xfId="0" applyFont="1" applyFill="1" applyBorder="1" applyAlignment="1">
      <alignment vertical="center" wrapText="1"/>
    </xf>
    <xf numFmtId="0" fontId="39" fillId="17" borderId="18" xfId="0" applyFont="1" applyFill="1" applyBorder="1" applyAlignment="1">
      <alignment vertical="center" wrapText="1"/>
    </xf>
    <xf numFmtId="0" fontId="39" fillId="17" borderId="17" xfId="0" applyFont="1" applyFill="1" applyBorder="1" applyAlignment="1">
      <alignment vertical="center" wrapText="1"/>
    </xf>
    <xf numFmtId="0" fontId="39" fillId="33" borderId="19" xfId="0" applyFont="1" applyFill="1" applyBorder="1" applyAlignment="1">
      <alignment vertical="center" wrapText="1"/>
    </xf>
    <xf numFmtId="0" fontId="39" fillId="33" borderId="20" xfId="0" applyFont="1" applyFill="1" applyBorder="1" applyAlignment="1">
      <alignment vertical="center" wrapText="1"/>
    </xf>
    <xf numFmtId="0" fontId="39" fillId="33" borderId="21" xfId="0" applyFont="1" applyFill="1" applyBorder="1" applyAlignment="1">
      <alignment vertical="center" wrapText="1"/>
    </xf>
    <xf numFmtId="0" fontId="39" fillId="33" borderId="22" xfId="0" applyFont="1" applyFill="1" applyBorder="1" applyAlignment="1">
      <alignment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17" borderId="24" xfId="0" applyFont="1" applyFill="1" applyBorder="1" applyAlignment="1">
      <alignment horizontal="center" vertical="center" wrapText="1"/>
    </xf>
    <xf numFmtId="0" fontId="39" fillId="11" borderId="23" xfId="0" applyFont="1" applyFill="1" applyBorder="1" applyAlignment="1">
      <alignment horizontal="center" vertical="center" wrapText="1"/>
    </xf>
    <xf numFmtId="0" fontId="40" fillId="5" borderId="25" xfId="0" applyFont="1" applyFill="1" applyBorder="1" applyAlignment="1">
      <alignment horizontal="center" vertical="center" wrapText="1"/>
    </xf>
    <xf numFmtId="0" fontId="40" fillId="15" borderId="24" xfId="0" applyFont="1" applyFill="1" applyBorder="1" applyAlignment="1">
      <alignment horizontal="center" vertical="center" wrapText="1"/>
    </xf>
    <xf numFmtId="0" fontId="40" fillId="9" borderId="24" xfId="0" applyFont="1" applyFill="1" applyBorder="1" applyAlignment="1">
      <alignment horizontal="center" vertical="center" wrapText="1"/>
    </xf>
    <xf numFmtId="0" fontId="40" fillId="3" borderId="24" xfId="0" applyFont="1" applyFill="1" applyBorder="1" applyAlignment="1">
      <alignment horizontal="center" vertical="center" wrapText="1"/>
    </xf>
    <xf numFmtId="169" fontId="40" fillId="0" borderId="15" xfId="0" applyNumberFormat="1" applyFont="1" applyBorder="1" applyAlignment="1">
      <alignment horizontal="center" vertical="center" wrapText="1"/>
    </xf>
    <xf numFmtId="169" fontId="39" fillId="3" borderId="12" xfId="0" applyNumberFormat="1" applyFont="1" applyFill="1" applyBorder="1" applyAlignment="1">
      <alignment vertical="center" wrapText="1"/>
    </xf>
    <xf numFmtId="169" fontId="39" fillId="3" borderId="10" xfId="0" applyNumberFormat="1" applyFont="1" applyFill="1" applyBorder="1" applyAlignment="1">
      <alignment vertical="center" wrapText="1"/>
    </xf>
    <xf numFmtId="169" fontId="39" fillId="3" borderId="17" xfId="0" applyNumberFormat="1" applyFont="1" applyFill="1" applyBorder="1" applyAlignment="1">
      <alignment vertical="center" wrapText="1"/>
    </xf>
    <xf numFmtId="169" fontId="40" fillId="3" borderId="24" xfId="0" applyNumberFormat="1" applyFont="1" applyFill="1" applyBorder="1" applyAlignment="1">
      <alignment vertical="center" wrapText="1"/>
    </xf>
    <xf numFmtId="169" fontId="40" fillId="3" borderId="24" xfId="0" applyNumberFormat="1" applyFont="1" applyFill="1" applyBorder="1" applyAlignment="1">
      <alignment horizontal="right" vertical="center" wrapText="1"/>
    </xf>
    <xf numFmtId="169" fontId="39" fillId="9" borderId="20" xfId="0" applyNumberFormat="1" applyFont="1" applyFill="1" applyBorder="1" applyAlignment="1">
      <alignment vertical="center" wrapText="1"/>
    </xf>
    <xf numFmtId="169" fontId="39" fillId="9" borderId="10" xfId="0" applyNumberFormat="1" applyFont="1" applyFill="1" applyBorder="1" applyAlignment="1">
      <alignment vertical="center" wrapText="1"/>
    </xf>
    <xf numFmtId="169" fontId="39" fillId="9" borderId="17" xfId="0" applyNumberFormat="1" applyFont="1" applyFill="1" applyBorder="1" applyAlignment="1">
      <alignment vertical="center" wrapText="1"/>
    </xf>
    <xf numFmtId="169" fontId="40" fillId="9" borderId="23" xfId="0" applyNumberFormat="1" applyFont="1" applyFill="1" applyBorder="1" applyAlignment="1">
      <alignment vertical="center" wrapText="1"/>
    </xf>
    <xf numFmtId="169" fontId="40" fillId="9" borderId="23" xfId="0" applyNumberFormat="1" applyFont="1" applyFill="1" applyBorder="1" applyAlignment="1">
      <alignment horizontal="right" vertical="center" wrapText="1"/>
    </xf>
    <xf numFmtId="169" fontId="39" fillId="15" borderId="20" xfId="0" applyNumberFormat="1" applyFont="1" applyFill="1" applyBorder="1" applyAlignment="1">
      <alignment vertical="center" wrapText="1"/>
    </xf>
    <xf numFmtId="169" fontId="39" fillId="15" borderId="10" xfId="0" applyNumberFormat="1" applyFont="1" applyFill="1" applyBorder="1" applyAlignment="1">
      <alignment vertical="center" wrapText="1"/>
    </xf>
    <xf numFmtId="169" fontId="39" fillId="15" borderId="17" xfId="0" applyNumberFormat="1" applyFont="1" applyFill="1" applyBorder="1" applyAlignment="1">
      <alignment vertical="center" wrapText="1"/>
    </xf>
    <xf numFmtId="169" fontId="40" fillId="15" borderId="23" xfId="0" applyNumberFormat="1" applyFont="1" applyFill="1" applyBorder="1" applyAlignment="1">
      <alignment vertical="center" wrapText="1"/>
    </xf>
    <xf numFmtId="169" fontId="40" fillId="15" borderId="24" xfId="0" applyNumberFormat="1" applyFont="1" applyFill="1" applyBorder="1" applyAlignment="1">
      <alignment horizontal="right" vertical="center" wrapText="1"/>
    </xf>
    <xf numFmtId="169" fontId="40" fillId="15" borderId="24" xfId="0" applyNumberFormat="1" applyFont="1" applyFill="1" applyBorder="1" applyAlignment="1">
      <alignment vertical="center" wrapText="1"/>
    </xf>
    <xf numFmtId="169" fontId="39" fillId="5" borderId="20" xfId="0" applyNumberFormat="1" applyFont="1" applyFill="1" applyBorder="1" applyAlignment="1">
      <alignment vertical="center" wrapText="1"/>
    </xf>
    <xf numFmtId="169" fontId="39" fillId="5" borderId="10" xfId="0" applyNumberFormat="1" applyFont="1" applyFill="1" applyBorder="1" applyAlignment="1">
      <alignment vertical="center" wrapText="1"/>
    </xf>
    <xf numFmtId="169" fontId="39" fillId="5" borderId="17" xfId="0" applyNumberFormat="1" applyFont="1" applyFill="1" applyBorder="1" applyAlignment="1">
      <alignment vertical="center" wrapText="1"/>
    </xf>
    <xf numFmtId="169" fontId="40" fillId="5" borderId="24" xfId="0" applyNumberFormat="1" applyFont="1" applyFill="1" applyBorder="1" applyAlignment="1">
      <alignment vertical="center" wrapText="1"/>
    </xf>
    <xf numFmtId="169" fontId="40" fillId="5" borderId="23" xfId="0" applyNumberFormat="1" applyFont="1" applyFill="1" applyBorder="1" applyAlignment="1">
      <alignment horizontal="right" vertical="center" wrapText="1"/>
    </xf>
    <xf numFmtId="169" fontId="39" fillId="11" borderId="20" xfId="0" applyNumberFormat="1" applyFont="1" applyFill="1" applyBorder="1" applyAlignment="1">
      <alignment vertical="center" wrapText="1"/>
    </xf>
    <xf numFmtId="169" fontId="39" fillId="11" borderId="10" xfId="0" applyNumberFormat="1" applyFont="1" applyFill="1" applyBorder="1" applyAlignment="1">
      <alignment vertical="center" wrapText="1"/>
    </xf>
    <xf numFmtId="169" fontId="39" fillId="11" borderId="17" xfId="0" applyNumberFormat="1" applyFont="1" applyFill="1" applyBorder="1" applyAlignment="1">
      <alignment vertical="center" wrapText="1"/>
    </xf>
    <xf numFmtId="169" fontId="40" fillId="11" borderId="23" xfId="0" applyNumberFormat="1" applyFont="1" applyFill="1" applyBorder="1" applyAlignment="1">
      <alignment vertical="center" wrapText="1"/>
    </xf>
    <xf numFmtId="169" fontId="39" fillId="17" borderId="20" xfId="0" applyNumberFormat="1" applyFont="1" applyFill="1" applyBorder="1" applyAlignment="1">
      <alignment vertical="center" wrapText="1"/>
    </xf>
    <xf numFmtId="169" fontId="39" fillId="17" borderId="10" xfId="0" applyNumberFormat="1" applyFont="1" applyFill="1" applyBorder="1" applyAlignment="1">
      <alignment vertical="center" wrapText="1"/>
    </xf>
    <xf numFmtId="169" fontId="39" fillId="17" borderId="17" xfId="0" applyNumberFormat="1" applyFont="1" applyFill="1" applyBorder="1" applyAlignment="1">
      <alignment vertical="center" wrapText="1"/>
    </xf>
    <xf numFmtId="169" fontId="40" fillId="17" borderId="25" xfId="0" applyNumberFormat="1" applyFont="1" applyFill="1" applyBorder="1" applyAlignment="1">
      <alignment vertical="center" wrapText="1"/>
    </xf>
    <xf numFmtId="169" fontId="40" fillId="17" borderId="23" xfId="0" applyNumberFormat="1" applyFont="1" applyFill="1" applyBorder="1" applyAlignment="1">
      <alignment horizontal="center" vertical="center" wrapText="1"/>
    </xf>
    <xf numFmtId="169" fontId="40" fillId="17" borderId="23" xfId="0" applyNumberFormat="1" applyFont="1" applyFill="1" applyBorder="1" applyAlignment="1">
      <alignment vertical="center" wrapText="1"/>
    </xf>
    <xf numFmtId="169" fontId="39" fillId="33" borderId="20" xfId="0" applyNumberFormat="1" applyFont="1" applyFill="1" applyBorder="1" applyAlignment="1">
      <alignment vertical="center" wrapText="1"/>
    </xf>
    <xf numFmtId="169" fontId="39" fillId="33" borderId="10" xfId="0" applyNumberFormat="1" applyFont="1" applyFill="1" applyBorder="1" applyAlignment="1">
      <alignment vertical="center" wrapText="1"/>
    </xf>
    <xf numFmtId="169" fontId="39" fillId="33" borderId="22" xfId="0" applyNumberFormat="1" applyFont="1" applyFill="1" applyBorder="1" applyAlignment="1">
      <alignment vertical="center" wrapText="1"/>
    </xf>
    <xf numFmtId="169" fontId="40" fillId="33" borderId="26" xfId="0" applyNumberFormat="1" applyFont="1" applyFill="1" applyBorder="1" applyAlignment="1">
      <alignment vertical="center" wrapText="1"/>
    </xf>
    <xf numFmtId="169" fontId="40" fillId="33" borderId="27" xfId="0" applyNumberFormat="1" applyFont="1" applyFill="1" applyBorder="1" applyAlignment="1">
      <alignment horizontal="right" vertical="center" wrapText="1"/>
    </xf>
    <xf numFmtId="169" fontId="40" fillId="33" borderId="23" xfId="0" applyNumberFormat="1" applyFont="1" applyFill="1" applyBorder="1" applyAlignment="1">
      <alignment vertical="center" wrapText="1"/>
    </xf>
    <xf numFmtId="169" fontId="40" fillId="0" borderId="23" xfId="0" applyNumberFormat="1" applyFont="1" applyFill="1" applyBorder="1" applyAlignment="1">
      <alignment vertical="center" wrapText="1"/>
    </xf>
    <xf numFmtId="169" fontId="40" fillId="0" borderId="23" xfId="0" applyNumberFormat="1" applyFont="1" applyFill="1" applyBorder="1" applyAlignment="1">
      <alignment horizontal="right" vertical="center" wrapText="1"/>
    </xf>
    <xf numFmtId="169" fontId="39" fillId="0" borderId="0" xfId="0" applyNumberFormat="1" applyFont="1" applyAlignment="1">
      <alignment vertical="center"/>
    </xf>
    <xf numFmtId="169" fontId="40" fillId="3" borderId="28" xfId="0" applyNumberFormat="1" applyFont="1" applyFill="1" applyBorder="1" applyAlignment="1">
      <alignment vertical="center"/>
    </xf>
    <xf numFmtId="169" fontId="40" fillId="3" borderId="29" xfId="0" applyNumberFormat="1" applyFont="1" applyFill="1" applyBorder="1" applyAlignment="1">
      <alignment vertical="center"/>
    </xf>
    <xf numFmtId="169" fontId="40" fillId="9" borderId="24" xfId="0" applyNumberFormat="1" applyFont="1" applyFill="1" applyBorder="1" applyAlignment="1">
      <alignment vertical="center"/>
    </xf>
    <xf numFmtId="169" fontId="40" fillId="9" borderId="30" xfId="0" applyNumberFormat="1" applyFont="1" applyFill="1" applyBorder="1" applyAlignment="1">
      <alignment vertical="center"/>
    </xf>
    <xf numFmtId="169" fontId="40" fillId="15" borderId="24" xfId="0" applyNumberFormat="1" applyFont="1" applyFill="1" applyBorder="1" applyAlignment="1">
      <alignment vertical="center"/>
    </xf>
    <xf numFmtId="169" fontId="40" fillId="5" borderId="23" xfId="0" applyNumberFormat="1" applyFont="1" applyFill="1" applyBorder="1" applyAlignment="1">
      <alignment vertical="center"/>
    </xf>
    <xf numFmtId="169" fontId="40" fillId="5" borderId="31" xfId="0" applyNumberFormat="1" applyFont="1" applyFill="1" applyBorder="1" applyAlignment="1">
      <alignment vertical="center"/>
    </xf>
    <xf numFmtId="169" fontId="40" fillId="17" borderId="30" xfId="0" applyNumberFormat="1" applyFont="1" applyFill="1" applyBorder="1" applyAlignment="1">
      <alignment vertical="center"/>
    </xf>
    <xf numFmtId="169" fontId="40" fillId="11" borderId="24" xfId="0" applyNumberFormat="1" applyFont="1" applyFill="1" applyBorder="1" applyAlignment="1">
      <alignment vertical="center"/>
    </xf>
    <xf numFmtId="169" fontId="40" fillId="11" borderId="30" xfId="0" applyNumberFormat="1" applyFont="1" applyFill="1" applyBorder="1" applyAlignment="1">
      <alignment vertical="center"/>
    </xf>
    <xf numFmtId="169" fontId="40" fillId="17" borderId="32" xfId="0" applyNumberFormat="1" applyFont="1" applyFill="1" applyBorder="1" applyAlignment="1">
      <alignment vertical="center"/>
    </xf>
    <xf numFmtId="169" fontId="40" fillId="33" borderId="23" xfId="0" applyNumberFormat="1" applyFont="1" applyFill="1" applyBorder="1" applyAlignment="1">
      <alignment vertical="center"/>
    </xf>
    <xf numFmtId="0" fontId="40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169" fontId="39" fillId="3" borderId="35" xfId="0" applyNumberFormat="1" applyFont="1" applyFill="1" applyBorder="1" applyAlignment="1">
      <alignment vertical="center"/>
    </xf>
    <xf numFmtId="169" fontId="39" fillId="3" borderId="36" xfId="0" applyNumberFormat="1" applyFont="1" applyFill="1" applyBorder="1" applyAlignment="1">
      <alignment vertical="center"/>
    </xf>
    <xf numFmtId="169" fontId="39" fillId="3" borderId="37" xfId="0" applyNumberFormat="1" applyFont="1" applyFill="1" applyBorder="1" applyAlignment="1">
      <alignment vertical="center"/>
    </xf>
    <xf numFmtId="0" fontId="39" fillId="3" borderId="38" xfId="0" applyFont="1" applyFill="1" applyBorder="1" applyAlignment="1">
      <alignment vertical="center" wrapText="1"/>
    </xf>
    <xf numFmtId="0" fontId="39" fillId="3" borderId="39" xfId="0" applyFont="1" applyFill="1" applyBorder="1" applyAlignment="1">
      <alignment vertical="center" wrapText="1"/>
    </xf>
    <xf numFmtId="0" fontId="39" fillId="3" borderId="40" xfId="0" applyFont="1" applyFill="1" applyBorder="1" applyAlignment="1">
      <alignment vertical="center" wrapText="1"/>
    </xf>
    <xf numFmtId="169" fontId="39" fillId="9" borderId="41" xfId="0" applyNumberFormat="1" applyFont="1" applyFill="1" applyBorder="1" applyAlignment="1">
      <alignment vertical="center"/>
    </xf>
    <xf numFmtId="0" fontId="39" fillId="9" borderId="42" xfId="0" applyFont="1" applyFill="1" applyBorder="1" applyAlignment="1">
      <alignment vertical="center" wrapText="1"/>
    </xf>
    <xf numFmtId="0" fontId="39" fillId="9" borderId="39" xfId="0" applyFont="1" applyFill="1" applyBorder="1" applyAlignment="1">
      <alignment vertical="center" wrapText="1"/>
    </xf>
    <xf numFmtId="169" fontId="39" fillId="3" borderId="43" xfId="0" applyNumberFormat="1" applyFont="1" applyFill="1" applyBorder="1" applyAlignment="1">
      <alignment vertical="center"/>
    </xf>
    <xf numFmtId="169" fontId="39" fillId="3" borderId="44" xfId="0" applyNumberFormat="1" applyFont="1" applyFill="1" applyBorder="1" applyAlignment="1">
      <alignment vertical="center"/>
    </xf>
    <xf numFmtId="169" fontId="39" fillId="3" borderId="45" xfId="0" applyNumberFormat="1" applyFont="1" applyFill="1" applyBorder="1" applyAlignment="1">
      <alignment vertical="center"/>
    </xf>
    <xf numFmtId="169" fontId="39" fillId="9" borderId="46" xfId="0" applyNumberFormat="1" applyFont="1" applyFill="1" applyBorder="1" applyAlignment="1">
      <alignment vertical="center"/>
    </xf>
    <xf numFmtId="169" fontId="39" fillId="9" borderId="44" xfId="0" applyNumberFormat="1" applyFont="1" applyFill="1" applyBorder="1" applyAlignment="1">
      <alignment vertical="center"/>
    </xf>
    <xf numFmtId="169" fontId="39" fillId="9" borderId="45" xfId="0" applyNumberFormat="1" applyFont="1" applyFill="1" applyBorder="1" applyAlignment="1">
      <alignment vertical="center"/>
    </xf>
    <xf numFmtId="0" fontId="39" fillId="9" borderId="40" xfId="0" applyFont="1" applyFill="1" applyBorder="1" applyAlignment="1">
      <alignment vertical="center" wrapText="1"/>
    </xf>
    <xf numFmtId="169" fontId="39" fillId="15" borderId="41" xfId="0" applyNumberFormat="1" applyFont="1" applyFill="1" applyBorder="1" applyAlignment="1">
      <alignment vertical="center"/>
    </xf>
    <xf numFmtId="169" fontId="39" fillId="15" borderId="36" xfId="0" applyNumberFormat="1" applyFont="1" applyFill="1" applyBorder="1" applyAlignment="1">
      <alignment vertical="center"/>
    </xf>
    <xf numFmtId="0" fontId="39" fillId="15" borderId="42" xfId="0" applyFont="1" applyFill="1" applyBorder="1" applyAlignment="1">
      <alignment vertical="center" wrapText="1"/>
    </xf>
    <xf numFmtId="0" fontId="39" fillId="15" borderId="39" xfId="0" applyFont="1" applyFill="1" applyBorder="1" applyAlignment="1">
      <alignment vertical="center" wrapText="1"/>
    </xf>
    <xf numFmtId="0" fontId="39" fillId="15" borderId="40" xfId="0" applyFont="1" applyFill="1" applyBorder="1" applyAlignment="1">
      <alignment vertical="center" wrapText="1"/>
    </xf>
    <xf numFmtId="169" fontId="39" fillId="15" borderId="44" xfId="0" applyNumberFormat="1" applyFont="1" applyFill="1" applyBorder="1" applyAlignment="1">
      <alignment vertical="center"/>
    </xf>
    <xf numFmtId="169" fontId="39" fillId="15" borderId="45" xfId="0" applyNumberFormat="1" applyFont="1" applyFill="1" applyBorder="1" applyAlignment="1">
      <alignment vertical="center"/>
    </xf>
    <xf numFmtId="169" fontId="39" fillId="5" borderId="41" xfId="0" applyNumberFormat="1" applyFont="1" applyFill="1" applyBorder="1" applyAlignment="1">
      <alignment vertical="center"/>
    </xf>
    <xf numFmtId="0" fontId="39" fillId="5" borderId="42" xfId="0" applyFont="1" applyFill="1" applyBorder="1" applyAlignment="1">
      <alignment vertical="center" wrapText="1"/>
    </xf>
    <xf numFmtId="0" fontId="39" fillId="5" borderId="39" xfId="0" applyFont="1" applyFill="1" applyBorder="1" applyAlignment="1">
      <alignment vertical="center" wrapText="1"/>
    </xf>
    <xf numFmtId="0" fontId="39" fillId="5" borderId="40" xfId="0" applyFont="1" applyFill="1" applyBorder="1" applyAlignment="1">
      <alignment vertical="center" wrapText="1"/>
    </xf>
    <xf numFmtId="169" fontId="39" fillId="5" borderId="46" xfId="0" applyNumberFormat="1" applyFont="1" applyFill="1" applyBorder="1" applyAlignment="1">
      <alignment vertical="center"/>
    </xf>
    <xf numFmtId="169" fontId="39" fillId="5" borderId="44" xfId="0" applyNumberFormat="1" applyFont="1" applyFill="1" applyBorder="1" applyAlignment="1">
      <alignment vertical="center"/>
    </xf>
    <xf numFmtId="169" fontId="39" fillId="5" borderId="45" xfId="0" applyNumberFormat="1" applyFont="1" applyFill="1" applyBorder="1" applyAlignment="1">
      <alignment vertical="center"/>
    </xf>
    <xf numFmtId="169" fontId="39" fillId="11" borderId="41" xfId="0" applyNumberFormat="1" applyFont="1" applyFill="1" applyBorder="1" applyAlignment="1">
      <alignment vertical="center"/>
    </xf>
    <xf numFmtId="0" fontId="39" fillId="11" borderId="42" xfId="0" applyFont="1" applyFill="1" applyBorder="1" applyAlignment="1">
      <alignment vertical="center" wrapText="1"/>
    </xf>
    <xf numFmtId="0" fontId="39" fillId="11" borderId="39" xfId="0" applyFont="1" applyFill="1" applyBorder="1" applyAlignment="1">
      <alignment vertical="center" wrapText="1"/>
    </xf>
    <xf numFmtId="0" fontId="39" fillId="11" borderId="40" xfId="0" applyFont="1" applyFill="1" applyBorder="1" applyAlignment="1">
      <alignment vertical="center" wrapText="1"/>
    </xf>
    <xf numFmtId="169" fontId="39" fillId="11" borderId="46" xfId="0" applyNumberFormat="1" applyFont="1" applyFill="1" applyBorder="1" applyAlignment="1">
      <alignment vertical="center"/>
    </xf>
    <xf numFmtId="169" fontId="39" fillId="11" borderId="44" xfId="0" applyNumberFormat="1" applyFont="1" applyFill="1" applyBorder="1" applyAlignment="1">
      <alignment vertical="center"/>
    </xf>
    <xf numFmtId="169" fontId="39" fillId="11" borderId="45" xfId="0" applyNumberFormat="1" applyFont="1" applyFill="1" applyBorder="1" applyAlignment="1">
      <alignment vertical="center"/>
    </xf>
    <xf numFmtId="169" fontId="39" fillId="17" borderId="41" xfId="0" applyNumberFormat="1" applyFont="1" applyFill="1" applyBorder="1" applyAlignment="1">
      <alignment vertical="center"/>
    </xf>
    <xf numFmtId="169" fontId="39" fillId="17" borderId="36" xfId="0" applyNumberFormat="1" applyFont="1" applyFill="1" applyBorder="1" applyAlignment="1">
      <alignment vertical="center"/>
    </xf>
    <xf numFmtId="0" fontId="39" fillId="17" borderId="42" xfId="0" applyFont="1" applyFill="1" applyBorder="1" applyAlignment="1">
      <alignment vertical="center" wrapText="1"/>
    </xf>
    <xf numFmtId="0" fontId="39" fillId="17" borderId="39" xfId="0" applyFont="1" applyFill="1" applyBorder="1" applyAlignment="1">
      <alignment vertical="center" wrapText="1"/>
    </xf>
    <xf numFmtId="0" fontId="39" fillId="17" borderId="40" xfId="0" applyFont="1" applyFill="1" applyBorder="1" applyAlignment="1">
      <alignment vertical="center" wrapText="1"/>
    </xf>
    <xf numFmtId="169" fontId="39" fillId="33" borderId="41" xfId="0" applyNumberFormat="1" applyFont="1" applyFill="1" applyBorder="1" applyAlignment="1">
      <alignment vertical="center"/>
    </xf>
    <xf numFmtId="0" fontId="39" fillId="33" borderId="42" xfId="0" applyFont="1" applyFill="1" applyBorder="1" applyAlignment="1">
      <alignment vertical="center" wrapText="1"/>
    </xf>
    <xf numFmtId="0" fontId="39" fillId="33" borderId="39" xfId="0" applyFont="1" applyFill="1" applyBorder="1" applyAlignment="1">
      <alignment vertical="center" wrapText="1"/>
    </xf>
    <xf numFmtId="0" fontId="39" fillId="33" borderId="40" xfId="0" applyFont="1" applyFill="1" applyBorder="1" applyAlignment="1">
      <alignment vertical="center" wrapText="1"/>
    </xf>
    <xf numFmtId="169" fontId="39" fillId="33" borderId="46" xfId="0" applyNumberFormat="1" applyFont="1" applyFill="1" applyBorder="1" applyAlignment="1">
      <alignment vertical="center"/>
    </xf>
    <xf numFmtId="169" fontId="39" fillId="33" borderId="44" xfId="0" applyNumberFormat="1" applyFont="1" applyFill="1" applyBorder="1" applyAlignment="1">
      <alignment vertical="center"/>
    </xf>
    <xf numFmtId="169" fontId="39" fillId="33" borderId="45" xfId="0" applyNumberFormat="1" applyFont="1" applyFill="1" applyBorder="1" applyAlignment="1">
      <alignment vertical="center"/>
    </xf>
    <xf numFmtId="169" fontId="39" fillId="17" borderId="44" xfId="0" applyNumberFormat="1" applyFont="1" applyFill="1" applyBorder="1" applyAlignment="1">
      <alignment vertical="center"/>
    </xf>
    <xf numFmtId="169" fontId="39" fillId="17" borderId="45" xfId="0" applyNumberFormat="1" applyFont="1" applyFill="1" applyBorder="1" applyAlignment="1">
      <alignment vertical="center"/>
    </xf>
    <xf numFmtId="169" fontId="39" fillId="17" borderId="46" xfId="0" applyNumberFormat="1" applyFont="1" applyFill="1" applyBorder="1" applyAlignment="1">
      <alignment horizontal="center" vertical="center"/>
    </xf>
    <xf numFmtId="169" fontId="39" fillId="3" borderId="44" xfId="0" applyNumberFormat="1" applyFont="1" applyFill="1" applyBorder="1" applyAlignment="1">
      <alignment horizontal="center" vertical="center"/>
    </xf>
    <xf numFmtId="169" fontId="39" fillId="15" borderId="46" xfId="0" applyNumberFormat="1" applyFont="1" applyFill="1" applyBorder="1" applyAlignment="1">
      <alignment horizontal="center" vertical="center"/>
    </xf>
    <xf numFmtId="169" fontId="39" fillId="9" borderId="44" xfId="0" applyNumberFormat="1" applyFont="1" applyFill="1" applyBorder="1" applyAlignment="1">
      <alignment horizontal="center" vertical="center"/>
    </xf>
    <xf numFmtId="169" fontId="40" fillId="0" borderId="34" xfId="0" applyNumberFormat="1" applyFont="1" applyFill="1" applyBorder="1" applyAlignment="1">
      <alignment/>
    </xf>
    <xf numFmtId="169" fontId="40" fillId="0" borderId="23" xfId="0" applyNumberFormat="1" applyFont="1" applyBorder="1" applyAlignment="1">
      <alignment vertical="center"/>
    </xf>
    <xf numFmtId="0" fontId="41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0" fillId="11" borderId="48" xfId="0" applyFont="1" applyFill="1" applyBorder="1" applyAlignment="1">
      <alignment horizontal="right" vertical="center" wrapText="1"/>
    </xf>
    <xf numFmtId="0" fontId="40" fillId="11" borderId="25" xfId="0" applyFont="1" applyFill="1" applyBorder="1" applyAlignment="1">
      <alignment horizontal="right" vertical="center" wrapText="1"/>
    </xf>
    <xf numFmtId="0" fontId="40" fillId="11" borderId="32" xfId="0" applyFont="1" applyFill="1" applyBorder="1" applyAlignment="1">
      <alignment horizontal="right" vertical="center" wrapText="1"/>
    </xf>
    <xf numFmtId="0" fontId="40" fillId="3" borderId="24" xfId="0" applyFont="1" applyFill="1" applyBorder="1" applyAlignment="1">
      <alignment horizontal="right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right" vertical="center" wrapText="1"/>
    </xf>
    <xf numFmtId="0" fontId="40" fillId="33" borderId="25" xfId="0" applyFont="1" applyFill="1" applyBorder="1" applyAlignment="1">
      <alignment horizontal="right" vertical="center" wrapText="1"/>
    </xf>
    <xf numFmtId="0" fontId="40" fillId="33" borderId="32" xfId="0" applyFont="1" applyFill="1" applyBorder="1" applyAlignment="1">
      <alignment horizontal="right" vertical="center" wrapText="1"/>
    </xf>
    <xf numFmtId="0" fontId="40" fillId="17" borderId="48" xfId="0" applyFont="1" applyFill="1" applyBorder="1" applyAlignment="1">
      <alignment horizontal="right" vertical="center" wrapText="1"/>
    </xf>
    <xf numFmtId="0" fontId="40" fillId="17" borderId="25" xfId="0" applyFont="1" applyFill="1" applyBorder="1" applyAlignment="1">
      <alignment horizontal="right" vertical="center" wrapText="1"/>
    </xf>
    <xf numFmtId="0" fontId="40" fillId="17" borderId="32" xfId="0" applyFont="1" applyFill="1" applyBorder="1" applyAlignment="1">
      <alignment horizontal="right" vertical="center" wrapText="1"/>
    </xf>
    <xf numFmtId="0" fontId="40" fillId="5" borderId="48" xfId="0" applyFont="1" applyFill="1" applyBorder="1" applyAlignment="1">
      <alignment horizontal="right" vertical="center" wrapText="1"/>
    </xf>
    <xf numFmtId="0" fontId="40" fillId="5" borderId="25" xfId="0" applyFont="1" applyFill="1" applyBorder="1" applyAlignment="1">
      <alignment horizontal="right" vertical="center" wrapText="1"/>
    </xf>
    <xf numFmtId="0" fontId="40" fillId="15" borderId="23" xfId="0" applyFont="1" applyFill="1" applyBorder="1" applyAlignment="1">
      <alignment horizontal="right" vertical="center"/>
    </xf>
    <xf numFmtId="0" fontId="40" fillId="15" borderId="25" xfId="0" applyFont="1" applyFill="1" applyBorder="1" applyAlignment="1">
      <alignment horizontal="right" vertical="center"/>
    </xf>
    <xf numFmtId="0" fontId="40" fillId="15" borderId="32" xfId="0" applyFont="1" applyFill="1" applyBorder="1" applyAlignment="1">
      <alignment horizontal="right" vertical="center"/>
    </xf>
    <xf numFmtId="0" fontId="40" fillId="9" borderId="48" xfId="0" applyFont="1" applyFill="1" applyBorder="1" applyAlignment="1">
      <alignment horizontal="right" vertical="center" wrapText="1"/>
    </xf>
    <xf numFmtId="0" fontId="40" fillId="9" borderId="25" xfId="0" applyFont="1" applyFill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9.140625" style="9" customWidth="1"/>
    <col min="2" max="2" width="26.8515625" style="9" customWidth="1"/>
    <col min="3" max="3" width="56.140625" style="9" customWidth="1"/>
    <col min="4" max="4" width="16.28125" style="97" customWidth="1"/>
    <col min="5" max="5" width="18.8515625" style="97" bestFit="1" customWidth="1"/>
    <col min="6" max="6" width="15.421875" style="97" customWidth="1"/>
    <col min="7" max="7" width="9.140625" style="9" customWidth="1"/>
    <col min="8" max="8" width="16.57421875" style="9" customWidth="1"/>
    <col min="9" max="9" width="16.7109375" style="9" customWidth="1"/>
    <col min="10" max="10" width="15.8515625" style="0" bestFit="1" customWidth="1"/>
    <col min="13" max="13" width="16.00390625" style="0" bestFit="1" customWidth="1"/>
  </cols>
  <sheetData>
    <row r="1" spans="1:9" ht="15.75">
      <c r="A1" s="172" t="s">
        <v>194</v>
      </c>
      <c r="B1" s="172"/>
      <c r="C1" s="172"/>
      <c r="D1" s="172"/>
      <c r="E1" s="172"/>
      <c r="F1" s="172"/>
      <c r="G1" s="172"/>
      <c r="H1" s="172"/>
      <c r="I1" s="172"/>
    </row>
    <row r="2" spans="1:9" ht="26.25" customHeight="1">
      <c r="A2" s="169"/>
      <c r="B2" s="170"/>
      <c r="C2" s="170"/>
      <c r="D2" s="170"/>
      <c r="E2" s="170"/>
      <c r="F2" s="170"/>
      <c r="G2" s="170"/>
      <c r="H2" s="170"/>
      <c r="I2" s="170"/>
    </row>
    <row r="3" spans="1:9" ht="15">
      <c r="A3" s="171" t="s">
        <v>177</v>
      </c>
      <c r="B3" s="171"/>
      <c r="C3" s="171"/>
      <c r="D3" s="171"/>
      <c r="E3" s="171"/>
      <c r="F3" s="171"/>
      <c r="G3" s="171"/>
      <c r="H3" s="171"/>
      <c r="I3" s="171"/>
    </row>
    <row r="4" spans="1:10" ht="72" customHeight="1" thickBot="1">
      <c r="A4" s="20" t="s">
        <v>167</v>
      </c>
      <c r="B4" s="21" t="s">
        <v>168</v>
      </c>
      <c r="C4" s="21" t="s">
        <v>169</v>
      </c>
      <c r="D4" s="57" t="s">
        <v>188</v>
      </c>
      <c r="E4" s="57" t="s">
        <v>187</v>
      </c>
      <c r="F4" s="57" t="s">
        <v>193</v>
      </c>
      <c r="G4" s="22" t="s">
        <v>0</v>
      </c>
      <c r="H4" s="110" t="s">
        <v>192</v>
      </c>
      <c r="I4" s="110" t="s">
        <v>191</v>
      </c>
      <c r="J4" s="111"/>
    </row>
    <row r="5" spans="1:11" ht="31.5" customHeight="1">
      <c r="A5" s="11" t="s">
        <v>1</v>
      </c>
      <c r="B5" s="12" t="s">
        <v>2</v>
      </c>
      <c r="C5" s="12" t="s">
        <v>3</v>
      </c>
      <c r="D5" s="58">
        <v>1800000</v>
      </c>
      <c r="E5" s="58">
        <f>D5-F5</f>
        <v>180000</v>
      </c>
      <c r="F5" s="58">
        <f>(D5/100)*90</f>
        <v>1620000</v>
      </c>
      <c r="G5" s="115">
        <v>5221</v>
      </c>
      <c r="H5" s="112">
        <f>(D5/100)*60</f>
        <v>1080000</v>
      </c>
      <c r="I5" s="121">
        <f>F5-H5</f>
        <v>540000</v>
      </c>
      <c r="J5" s="10"/>
      <c r="K5" s="10"/>
    </row>
    <row r="6" spans="1:9" ht="15">
      <c r="A6" s="13" t="s">
        <v>1</v>
      </c>
      <c r="B6" s="2" t="s">
        <v>4</v>
      </c>
      <c r="C6" s="2" t="s">
        <v>5</v>
      </c>
      <c r="D6" s="59">
        <v>1000000</v>
      </c>
      <c r="E6" s="59">
        <f aca="true" t="shared" si="0" ref="E6:E27">D6-F6</f>
        <v>100000</v>
      </c>
      <c r="F6" s="59">
        <f aca="true" t="shared" si="1" ref="F6:F66">(D6/100)*90</f>
        <v>900000</v>
      </c>
      <c r="G6" s="116">
        <v>5213</v>
      </c>
      <c r="H6" s="113">
        <v>900000</v>
      </c>
      <c r="I6" s="164" t="s">
        <v>190</v>
      </c>
    </row>
    <row r="7" spans="1:9" ht="15">
      <c r="A7" s="13" t="s">
        <v>1</v>
      </c>
      <c r="B7" s="2" t="s">
        <v>6</v>
      </c>
      <c r="C7" s="2" t="s">
        <v>7</v>
      </c>
      <c r="D7" s="59">
        <v>1700000</v>
      </c>
      <c r="E7" s="59">
        <f t="shared" si="0"/>
        <v>170000</v>
      </c>
      <c r="F7" s="59">
        <f t="shared" si="1"/>
        <v>1530000</v>
      </c>
      <c r="G7" s="116">
        <v>5222</v>
      </c>
      <c r="H7" s="113">
        <f aca="true" t="shared" si="2" ref="H7:H27">(D7/100)*60</f>
        <v>1020000</v>
      </c>
      <c r="I7" s="122">
        <f aca="true" t="shared" si="3" ref="I7:I28">F7-H7</f>
        <v>510000</v>
      </c>
    </row>
    <row r="8" spans="1:9" ht="15">
      <c r="A8" s="13" t="s">
        <v>1</v>
      </c>
      <c r="B8" s="2" t="s">
        <v>8</v>
      </c>
      <c r="C8" s="2" t="s">
        <v>9</v>
      </c>
      <c r="D8" s="59">
        <v>850000</v>
      </c>
      <c r="E8" s="59">
        <f t="shared" si="0"/>
        <v>85000</v>
      </c>
      <c r="F8" s="59">
        <f t="shared" si="1"/>
        <v>765000</v>
      </c>
      <c r="G8" s="116">
        <v>5222</v>
      </c>
      <c r="H8" s="113">
        <f t="shared" si="2"/>
        <v>510000</v>
      </c>
      <c r="I8" s="122">
        <f t="shared" si="3"/>
        <v>255000</v>
      </c>
    </row>
    <row r="9" spans="1:9" ht="15">
      <c r="A9" s="13" t="s">
        <v>1</v>
      </c>
      <c r="B9" s="2" t="s">
        <v>10</v>
      </c>
      <c r="C9" s="2" t="s">
        <v>11</v>
      </c>
      <c r="D9" s="59">
        <v>0</v>
      </c>
      <c r="E9" s="59">
        <f t="shared" si="0"/>
        <v>0</v>
      </c>
      <c r="F9" s="59">
        <f t="shared" si="1"/>
        <v>0</v>
      </c>
      <c r="G9" s="116">
        <v>5221</v>
      </c>
      <c r="H9" s="113">
        <f t="shared" si="2"/>
        <v>0</v>
      </c>
      <c r="I9" s="122">
        <f t="shared" si="3"/>
        <v>0</v>
      </c>
    </row>
    <row r="10" spans="1:9" ht="15">
      <c r="A10" s="13" t="s">
        <v>1</v>
      </c>
      <c r="B10" s="2" t="s">
        <v>10</v>
      </c>
      <c r="C10" s="2" t="s">
        <v>12</v>
      </c>
      <c r="D10" s="59">
        <v>5000000</v>
      </c>
      <c r="E10" s="59">
        <f t="shared" si="0"/>
        <v>500000</v>
      </c>
      <c r="F10" s="59">
        <f t="shared" si="1"/>
        <v>4500000</v>
      </c>
      <c r="G10" s="116">
        <v>5221</v>
      </c>
      <c r="H10" s="113">
        <f t="shared" si="2"/>
        <v>3000000</v>
      </c>
      <c r="I10" s="122">
        <f t="shared" si="3"/>
        <v>1500000</v>
      </c>
    </row>
    <row r="11" spans="1:9" ht="30">
      <c r="A11" s="13" t="s">
        <v>1</v>
      </c>
      <c r="B11" s="2" t="s">
        <v>13</v>
      </c>
      <c r="C11" s="2" t="s">
        <v>14</v>
      </c>
      <c r="D11" s="59">
        <v>20500000</v>
      </c>
      <c r="E11" s="59">
        <f t="shared" si="0"/>
        <v>2050000</v>
      </c>
      <c r="F11" s="59">
        <f t="shared" si="1"/>
        <v>18450000</v>
      </c>
      <c r="G11" s="116">
        <v>5221</v>
      </c>
      <c r="H11" s="113">
        <f t="shared" si="2"/>
        <v>12300000</v>
      </c>
      <c r="I11" s="122">
        <f t="shared" si="3"/>
        <v>6150000</v>
      </c>
    </row>
    <row r="12" spans="1:9" ht="15">
      <c r="A12" s="13" t="s">
        <v>1</v>
      </c>
      <c r="B12" s="2" t="s">
        <v>15</v>
      </c>
      <c r="C12" s="2" t="s">
        <v>16</v>
      </c>
      <c r="D12" s="59">
        <v>15500000</v>
      </c>
      <c r="E12" s="59">
        <f t="shared" si="0"/>
        <v>1550000</v>
      </c>
      <c r="F12" s="59">
        <f t="shared" si="1"/>
        <v>13950000</v>
      </c>
      <c r="G12" s="116">
        <v>5221</v>
      </c>
      <c r="H12" s="113">
        <f t="shared" si="2"/>
        <v>9300000</v>
      </c>
      <c r="I12" s="122">
        <f t="shared" si="3"/>
        <v>4650000</v>
      </c>
    </row>
    <row r="13" spans="1:9" ht="15">
      <c r="A13" s="13" t="s">
        <v>1</v>
      </c>
      <c r="B13" s="2" t="s">
        <v>17</v>
      </c>
      <c r="C13" s="2" t="s">
        <v>18</v>
      </c>
      <c r="D13" s="59">
        <v>19000000</v>
      </c>
      <c r="E13" s="59">
        <f t="shared" si="0"/>
        <v>1900000</v>
      </c>
      <c r="F13" s="59">
        <f t="shared" si="1"/>
        <v>17100000</v>
      </c>
      <c r="G13" s="116">
        <v>5221</v>
      </c>
      <c r="H13" s="113">
        <f t="shared" si="2"/>
        <v>11400000</v>
      </c>
      <c r="I13" s="122">
        <f t="shared" si="3"/>
        <v>5700000</v>
      </c>
    </row>
    <row r="14" spans="1:9" ht="15">
      <c r="A14" s="13" t="s">
        <v>1</v>
      </c>
      <c r="B14" s="2" t="s">
        <v>19</v>
      </c>
      <c r="C14" s="2" t="s">
        <v>20</v>
      </c>
      <c r="D14" s="59">
        <v>1000000</v>
      </c>
      <c r="E14" s="59">
        <f t="shared" si="0"/>
        <v>100000</v>
      </c>
      <c r="F14" s="59">
        <f t="shared" si="1"/>
        <v>900000</v>
      </c>
      <c r="G14" s="116">
        <v>5222</v>
      </c>
      <c r="H14" s="113">
        <f t="shared" si="2"/>
        <v>600000</v>
      </c>
      <c r="I14" s="122">
        <f t="shared" si="3"/>
        <v>300000</v>
      </c>
    </row>
    <row r="15" spans="1:9" ht="15">
      <c r="A15" s="13" t="s">
        <v>1</v>
      </c>
      <c r="B15" s="2" t="s">
        <v>21</v>
      </c>
      <c r="C15" s="2" t="s">
        <v>22</v>
      </c>
      <c r="D15" s="59">
        <v>2200000</v>
      </c>
      <c r="E15" s="59">
        <f t="shared" si="0"/>
        <v>220000</v>
      </c>
      <c r="F15" s="59">
        <f t="shared" si="1"/>
        <v>1980000</v>
      </c>
      <c r="G15" s="116">
        <v>5222</v>
      </c>
      <c r="H15" s="113">
        <f t="shared" si="2"/>
        <v>1320000</v>
      </c>
      <c r="I15" s="122">
        <f t="shared" si="3"/>
        <v>660000</v>
      </c>
    </row>
    <row r="16" spans="1:9" ht="15">
      <c r="A16" s="13" t="s">
        <v>1</v>
      </c>
      <c r="B16" s="2" t="s">
        <v>23</v>
      </c>
      <c r="C16" s="2" t="s">
        <v>24</v>
      </c>
      <c r="D16" s="59">
        <v>4750000</v>
      </c>
      <c r="E16" s="59">
        <f t="shared" si="0"/>
        <v>475000</v>
      </c>
      <c r="F16" s="59">
        <f t="shared" si="1"/>
        <v>4275000</v>
      </c>
      <c r="G16" s="116">
        <v>5222</v>
      </c>
      <c r="H16" s="113">
        <f t="shared" si="2"/>
        <v>2850000</v>
      </c>
      <c r="I16" s="122">
        <f t="shared" si="3"/>
        <v>1425000</v>
      </c>
    </row>
    <row r="17" spans="1:9" ht="15">
      <c r="A17" s="13" t="s">
        <v>1</v>
      </c>
      <c r="B17" s="2" t="s">
        <v>25</v>
      </c>
      <c r="C17" s="2" t="s">
        <v>26</v>
      </c>
      <c r="D17" s="59">
        <v>2750000</v>
      </c>
      <c r="E17" s="59">
        <f t="shared" si="0"/>
        <v>275000</v>
      </c>
      <c r="F17" s="59">
        <f t="shared" si="1"/>
        <v>2475000</v>
      </c>
      <c r="G17" s="116">
        <v>5213</v>
      </c>
      <c r="H17" s="113">
        <f t="shared" si="2"/>
        <v>1650000</v>
      </c>
      <c r="I17" s="122">
        <f t="shared" si="3"/>
        <v>825000</v>
      </c>
    </row>
    <row r="18" spans="1:9" ht="15">
      <c r="A18" s="13" t="s">
        <v>1</v>
      </c>
      <c r="B18" s="2" t="s">
        <v>27</v>
      </c>
      <c r="C18" s="2" t="s">
        <v>28</v>
      </c>
      <c r="D18" s="59">
        <v>7000000</v>
      </c>
      <c r="E18" s="59">
        <f t="shared" si="0"/>
        <v>700000</v>
      </c>
      <c r="F18" s="59">
        <f t="shared" si="1"/>
        <v>6300000</v>
      </c>
      <c r="G18" s="116">
        <v>5229</v>
      </c>
      <c r="H18" s="113">
        <f t="shared" si="2"/>
        <v>4200000</v>
      </c>
      <c r="I18" s="122">
        <f t="shared" si="3"/>
        <v>2100000</v>
      </c>
    </row>
    <row r="19" spans="1:9" ht="15">
      <c r="A19" s="13" t="s">
        <v>1</v>
      </c>
      <c r="B19" s="2" t="s">
        <v>29</v>
      </c>
      <c r="C19" s="2" t="s">
        <v>30</v>
      </c>
      <c r="D19" s="59">
        <v>600000</v>
      </c>
      <c r="E19" s="59">
        <f t="shared" si="0"/>
        <v>60000</v>
      </c>
      <c r="F19" s="59">
        <f t="shared" si="1"/>
        <v>540000</v>
      </c>
      <c r="G19" s="116">
        <v>5222</v>
      </c>
      <c r="H19" s="113">
        <f t="shared" si="2"/>
        <v>360000</v>
      </c>
      <c r="I19" s="122">
        <f t="shared" si="3"/>
        <v>180000</v>
      </c>
    </row>
    <row r="20" spans="1:9" ht="15">
      <c r="A20" s="13" t="s">
        <v>1</v>
      </c>
      <c r="B20" s="2" t="s">
        <v>31</v>
      </c>
      <c r="C20" s="2" t="s">
        <v>32</v>
      </c>
      <c r="D20" s="59">
        <v>5000000</v>
      </c>
      <c r="E20" s="59">
        <f t="shared" si="0"/>
        <v>500000</v>
      </c>
      <c r="F20" s="59">
        <f t="shared" si="1"/>
        <v>4500000</v>
      </c>
      <c r="G20" s="116">
        <v>5222</v>
      </c>
      <c r="H20" s="113">
        <f t="shared" si="2"/>
        <v>3000000</v>
      </c>
      <c r="I20" s="122">
        <f t="shared" si="3"/>
        <v>1500000</v>
      </c>
    </row>
    <row r="21" spans="1:9" ht="15">
      <c r="A21" s="13" t="s">
        <v>1</v>
      </c>
      <c r="B21" s="2" t="s">
        <v>33</v>
      </c>
      <c r="C21" s="2" t="s">
        <v>34</v>
      </c>
      <c r="D21" s="59">
        <v>900000</v>
      </c>
      <c r="E21" s="59">
        <f t="shared" si="0"/>
        <v>90000</v>
      </c>
      <c r="F21" s="59">
        <f t="shared" si="1"/>
        <v>810000</v>
      </c>
      <c r="G21" s="116">
        <v>5221</v>
      </c>
      <c r="H21" s="113">
        <f t="shared" si="2"/>
        <v>540000</v>
      </c>
      <c r="I21" s="122">
        <f t="shared" si="3"/>
        <v>270000</v>
      </c>
    </row>
    <row r="22" spans="1:9" ht="15">
      <c r="A22" s="13" t="s">
        <v>1</v>
      </c>
      <c r="B22" s="2" t="s">
        <v>35</v>
      </c>
      <c r="C22" s="2" t="s">
        <v>36</v>
      </c>
      <c r="D22" s="59">
        <v>6000000</v>
      </c>
      <c r="E22" s="59">
        <f t="shared" si="0"/>
        <v>600000</v>
      </c>
      <c r="F22" s="59">
        <f t="shared" si="1"/>
        <v>5400000</v>
      </c>
      <c r="G22" s="116">
        <v>5222</v>
      </c>
      <c r="H22" s="113">
        <f t="shared" si="2"/>
        <v>3600000</v>
      </c>
      <c r="I22" s="122">
        <f t="shared" si="3"/>
        <v>1800000</v>
      </c>
    </row>
    <row r="23" spans="1:9" ht="15">
      <c r="A23" s="13" t="s">
        <v>1</v>
      </c>
      <c r="B23" s="2" t="s">
        <v>37</v>
      </c>
      <c r="C23" s="2" t="s">
        <v>38</v>
      </c>
      <c r="D23" s="59">
        <v>3750000</v>
      </c>
      <c r="E23" s="59">
        <f t="shared" si="0"/>
        <v>375000</v>
      </c>
      <c r="F23" s="59">
        <f t="shared" si="1"/>
        <v>3375000</v>
      </c>
      <c r="G23" s="116">
        <v>5222</v>
      </c>
      <c r="H23" s="113">
        <f t="shared" si="2"/>
        <v>2250000</v>
      </c>
      <c r="I23" s="122">
        <f t="shared" si="3"/>
        <v>1125000</v>
      </c>
    </row>
    <row r="24" spans="1:9" ht="15">
      <c r="A24" s="13" t="s">
        <v>1</v>
      </c>
      <c r="B24" s="2" t="s">
        <v>39</v>
      </c>
      <c r="C24" s="2" t="s">
        <v>40</v>
      </c>
      <c r="D24" s="59">
        <v>750000</v>
      </c>
      <c r="E24" s="59">
        <f t="shared" si="0"/>
        <v>75000</v>
      </c>
      <c r="F24" s="59">
        <f t="shared" si="1"/>
        <v>675000</v>
      </c>
      <c r="G24" s="116">
        <v>5222</v>
      </c>
      <c r="H24" s="113">
        <f t="shared" si="2"/>
        <v>450000</v>
      </c>
      <c r="I24" s="122">
        <f t="shared" si="3"/>
        <v>225000</v>
      </c>
    </row>
    <row r="25" spans="1:9" ht="30">
      <c r="A25" s="13" t="s">
        <v>1</v>
      </c>
      <c r="B25" s="2" t="s">
        <v>41</v>
      </c>
      <c r="C25" s="2" t="s">
        <v>42</v>
      </c>
      <c r="D25" s="59">
        <v>900000</v>
      </c>
      <c r="E25" s="59">
        <f t="shared" si="0"/>
        <v>90000</v>
      </c>
      <c r="F25" s="59">
        <f t="shared" si="1"/>
        <v>810000</v>
      </c>
      <c r="G25" s="116">
        <v>5222</v>
      </c>
      <c r="H25" s="113">
        <f t="shared" si="2"/>
        <v>540000</v>
      </c>
      <c r="I25" s="122">
        <f t="shared" si="3"/>
        <v>270000</v>
      </c>
    </row>
    <row r="26" spans="1:9" ht="15">
      <c r="A26" s="13" t="s">
        <v>1</v>
      </c>
      <c r="B26" s="2" t="s">
        <v>43</v>
      </c>
      <c r="C26" s="2" t="s">
        <v>44</v>
      </c>
      <c r="D26" s="59">
        <v>1300000</v>
      </c>
      <c r="E26" s="59">
        <f t="shared" si="0"/>
        <v>130000</v>
      </c>
      <c r="F26" s="59">
        <f t="shared" si="1"/>
        <v>1170000</v>
      </c>
      <c r="G26" s="116">
        <v>5221</v>
      </c>
      <c r="H26" s="113">
        <f t="shared" si="2"/>
        <v>780000</v>
      </c>
      <c r="I26" s="122">
        <f t="shared" si="3"/>
        <v>390000</v>
      </c>
    </row>
    <row r="27" spans="1:9" ht="15.75" thickBot="1">
      <c r="A27" s="24" t="s">
        <v>1</v>
      </c>
      <c r="B27" s="23" t="s">
        <v>45</v>
      </c>
      <c r="C27" s="23" t="s">
        <v>46</v>
      </c>
      <c r="D27" s="60">
        <v>1700000</v>
      </c>
      <c r="E27" s="60">
        <f t="shared" si="0"/>
        <v>170000</v>
      </c>
      <c r="F27" s="60">
        <f t="shared" si="1"/>
        <v>1530000</v>
      </c>
      <c r="G27" s="117">
        <v>5222</v>
      </c>
      <c r="H27" s="114">
        <f t="shared" si="2"/>
        <v>1020000</v>
      </c>
      <c r="I27" s="123">
        <f t="shared" si="3"/>
        <v>510000</v>
      </c>
    </row>
    <row r="28" spans="1:9" ht="16.5" thickBot="1" thickTop="1">
      <c r="A28" s="176" t="s">
        <v>171</v>
      </c>
      <c r="B28" s="176"/>
      <c r="C28" s="176"/>
      <c r="D28" s="61">
        <v>103950000</v>
      </c>
      <c r="E28" s="62">
        <f>SUM(E5:E27)</f>
        <v>10395000</v>
      </c>
      <c r="F28" s="61">
        <f t="shared" si="1"/>
        <v>93555000</v>
      </c>
      <c r="G28" s="56" t="s">
        <v>170</v>
      </c>
      <c r="H28" s="98">
        <f>SUM(H5:H27)</f>
        <v>62670000</v>
      </c>
      <c r="I28" s="99">
        <f t="shared" si="3"/>
        <v>30885000</v>
      </c>
    </row>
    <row r="29" spans="1:10" ht="15.75" thickTop="1">
      <c r="A29" s="41" t="s">
        <v>47</v>
      </c>
      <c r="B29" s="42" t="s">
        <v>48</v>
      </c>
      <c r="C29" s="42" t="s">
        <v>49</v>
      </c>
      <c r="D29" s="63">
        <v>620000</v>
      </c>
      <c r="E29" s="63">
        <f>D29-F29</f>
        <v>62000</v>
      </c>
      <c r="F29" s="63">
        <f t="shared" si="1"/>
        <v>558000</v>
      </c>
      <c r="G29" s="119">
        <v>5213</v>
      </c>
      <c r="H29" s="118">
        <f>(D29/100)*60</f>
        <v>372000</v>
      </c>
      <c r="I29" s="124">
        <f>F29-H29</f>
        <v>186000</v>
      </c>
      <c r="J29" s="10"/>
    </row>
    <row r="30" spans="1:9" ht="30">
      <c r="A30" s="14" t="s">
        <v>47</v>
      </c>
      <c r="B30" s="3" t="s">
        <v>50</v>
      </c>
      <c r="C30" s="3" t="s">
        <v>51</v>
      </c>
      <c r="D30" s="64">
        <v>6600000</v>
      </c>
      <c r="E30" s="64">
        <f aca="true" t="shared" si="4" ref="E30:E49">D30-F30</f>
        <v>660000</v>
      </c>
      <c r="F30" s="64">
        <f t="shared" si="1"/>
        <v>5940000</v>
      </c>
      <c r="G30" s="120">
        <v>5229</v>
      </c>
      <c r="H30" s="118">
        <f aca="true" t="shared" si="5" ref="H30:H49">(D30/100)*60</f>
        <v>3960000</v>
      </c>
      <c r="I30" s="125">
        <f aca="true" t="shared" si="6" ref="I30:I90">F30-H30</f>
        <v>1980000</v>
      </c>
    </row>
    <row r="31" spans="1:17" ht="30">
      <c r="A31" s="14" t="s">
        <v>47</v>
      </c>
      <c r="B31" s="3" t="s">
        <v>52</v>
      </c>
      <c r="C31" s="3" t="s">
        <v>53</v>
      </c>
      <c r="D31" s="64">
        <v>1500000</v>
      </c>
      <c r="E31" s="64">
        <f t="shared" si="4"/>
        <v>150000</v>
      </c>
      <c r="F31" s="64">
        <f t="shared" si="1"/>
        <v>1350000</v>
      </c>
      <c r="G31" s="120">
        <v>5213</v>
      </c>
      <c r="H31" s="118">
        <f t="shared" si="5"/>
        <v>900000</v>
      </c>
      <c r="I31" s="125">
        <f t="shared" si="6"/>
        <v>450000</v>
      </c>
      <c r="M31" s="1"/>
      <c r="N31" s="1"/>
      <c r="O31" s="1"/>
      <c r="P31" s="1"/>
      <c r="Q31" s="1"/>
    </row>
    <row r="32" spans="1:17" ht="30">
      <c r="A32" s="14" t="s">
        <v>47</v>
      </c>
      <c r="B32" s="3" t="s">
        <v>54</v>
      </c>
      <c r="C32" s="3" t="s">
        <v>55</v>
      </c>
      <c r="D32" s="64">
        <v>400000</v>
      </c>
      <c r="E32" s="64">
        <f t="shared" si="4"/>
        <v>40000</v>
      </c>
      <c r="F32" s="64">
        <f t="shared" si="1"/>
        <v>360000</v>
      </c>
      <c r="G32" s="120">
        <v>5221</v>
      </c>
      <c r="H32" s="118">
        <f t="shared" si="5"/>
        <v>240000</v>
      </c>
      <c r="I32" s="125">
        <f t="shared" si="6"/>
        <v>120000</v>
      </c>
      <c r="M32" s="1"/>
      <c r="N32" s="1"/>
      <c r="O32" s="1"/>
      <c r="P32" s="1"/>
      <c r="Q32" s="1"/>
    </row>
    <row r="33" spans="1:17" ht="30">
      <c r="A33" s="14" t="s">
        <v>47</v>
      </c>
      <c r="B33" s="3" t="s">
        <v>56</v>
      </c>
      <c r="C33" s="3" t="s">
        <v>57</v>
      </c>
      <c r="D33" s="64">
        <v>1300000</v>
      </c>
      <c r="E33" s="64">
        <f t="shared" si="4"/>
        <v>130000</v>
      </c>
      <c r="F33" s="64">
        <f t="shared" si="1"/>
        <v>1170000</v>
      </c>
      <c r="G33" s="120">
        <v>5213</v>
      </c>
      <c r="H33" s="118">
        <f t="shared" si="5"/>
        <v>780000</v>
      </c>
      <c r="I33" s="125">
        <f t="shared" si="6"/>
        <v>390000</v>
      </c>
      <c r="M33" s="1"/>
      <c r="N33" s="1"/>
      <c r="O33" s="1"/>
      <c r="P33" s="1"/>
      <c r="Q33" s="1"/>
    </row>
    <row r="34" spans="1:17" ht="15">
      <c r="A34" s="14" t="s">
        <v>47</v>
      </c>
      <c r="B34" s="3" t="s">
        <v>58</v>
      </c>
      <c r="C34" s="3" t="s">
        <v>59</v>
      </c>
      <c r="D34" s="64">
        <v>400000</v>
      </c>
      <c r="E34" s="64">
        <f t="shared" si="4"/>
        <v>40000</v>
      </c>
      <c r="F34" s="64">
        <f t="shared" si="1"/>
        <v>360000</v>
      </c>
      <c r="G34" s="120">
        <v>5222</v>
      </c>
      <c r="H34" s="118">
        <f t="shared" si="5"/>
        <v>240000</v>
      </c>
      <c r="I34" s="125">
        <f t="shared" si="6"/>
        <v>120000</v>
      </c>
      <c r="M34" s="1"/>
      <c r="N34" s="1"/>
      <c r="O34" s="1"/>
      <c r="P34" s="1"/>
      <c r="Q34" s="1"/>
    </row>
    <row r="35" spans="1:17" ht="15">
      <c r="A35" s="14" t="s">
        <v>47</v>
      </c>
      <c r="B35" s="3" t="s">
        <v>60</v>
      </c>
      <c r="C35" s="3" t="s">
        <v>61</v>
      </c>
      <c r="D35" s="64">
        <v>750000</v>
      </c>
      <c r="E35" s="64">
        <f t="shared" si="4"/>
        <v>75000</v>
      </c>
      <c r="F35" s="64">
        <f t="shared" si="1"/>
        <v>675000</v>
      </c>
      <c r="G35" s="120">
        <v>5221</v>
      </c>
      <c r="H35" s="118">
        <f t="shared" si="5"/>
        <v>450000</v>
      </c>
      <c r="I35" s="125">
        <f t="shared" si="6"/>
        <v>225000</v>
      </c>
      <c r="M35" s="1"/>
      <c r="N35" s="1"/>
      <c r="O35" s="1"/>
      <c r="P35" s="1"/>
      <c r="Q35" s="1"/>
    </row>
    <row r="36" spans="1:17" ht="15">
      <c r="A36" s="14" t="s">
        <v>47</v>
      </c>
      <c r="B36" s="3" t="s">
        <v>62</v>
      </c>
      <c r="C36" s="3" t="s">
        <v>63</v>
      </c>
      <c r="D36" s="64">
        <v>1000000</v>
      </c>
      <c r="E36" s="64">
        <f t="shared" si="4"/>
        <v>100000</v>
      </c>
      <c r="F36" s="64">
        <f t="shared" si="1"/>
        <v>900000</v>
      </c>
      <c r="G36" s="120">
        <v>5213</v>
      </c>
      <c r="H36" s="118">
        <f t="shared" si="5"/>
        <v>600000</v>
      </c>
      <c r="I36" s="125">
        <f t="shared" si="6"/>
        <v>300000</v>
      </c>
      <c r="M36" s="1"/>
      <c r="N36" s="1"/>
      <c r="O36" s="1"/>
      <c r="P36" s="1"/>
      <c r="Q36" s="1"/>
    </row>
    <row r="37" spans="1:17" ht="15">
      <c r="A37" s="14" t="s">
        <v>47</v>
      </c>
      <c r="B37" s="3" t="s">
        <v>64</v>
      </c>
      <c r="C37" s="3" t="s">
        <v>65</v>
      </c>
      <c r="D37" s="64">
        <v>650000</v>
      </c>
      <c r="E37" s="64">
        <f t="shared" si="4"/>
        <v>65000</v>
      </c>
      <c r="F37" s="64">
        <f t="shared" si="1"/>
        <v>585000</v>
      </c>
      <c r="G37" s="120">
        <v>5222</v>
      </c>
      <c r="H37" s="118">
        <f t="shared" si="5"/>
        <v>390000</v>
      </c>
      <c r="I37" s="125">
        <f t="shared" si="6"/>
        <v>195000</v>
      </c>
      <c r="M37" s="1"/>
      <c r="N37" s="1"/>
      <c r="O37" s="1"/>
      <c r="P37" s="1"/>
      <c r="Q37" s="1"/>
    </row>
    <row r="38" spans="1:17" ht="15">
      <c r="A38" s="14" t="s">
        <v>47</v>
      </c>
      <c r="B38" s="3" t="s">
        <v>64</v>
      </c>
      <c r="C38" s="3" t="s">
        <v>66</v>
      </c>
      <c r="D38" s="64">
        <v>3000000</v>
      </c>
      <c r="E38" s="64">
        <f t="shared" si="4"/>
        <v>300000</v>
      </c>
      <c r="F38" s="64">
        <f t="shared" si="1"/>
        <v>2700000</v>
      </c>
      <c r="G38" s="120">
        <v>5222</v>
      </c>
      <c r="H38" s="118">
        <f t="shared" si="5"/>
        <v>1800000</v>
      </c>
      <c r="I38" s="125">
        <f t="shared" si="6"/>
        <v>900000</v>
      </c>
      <c r="M38" s="1"/>
      <c r="N38" s="1"/>
      <c r="O38" s="1"/>
      <c r="P38" s="1"/>
      <c r="Q38" s="1"/>
    </row>
    <row r="39" spans="1:9" ht="15">
      <c r="A39" s="14" t="s">
        <v>47</v>
      </c>
      <c r="B39" s="3" t="s">
        <v>67</v>
      </c>
      <c r="C39" s="3" t="s">
        <v>68</v>
      </c>
      <c r="D39" s="64">
        <v>4500000</v>
      </c>
      <c r="E39" s="64">
        <f t="shared" si="4"/>
        <v>450000</v>
      </c>
      <c r="F39" s="64">
        <f t="shared" si="1"/>
        <v>4050000</v>
      </c>
      <c r="G39" s="120">
        <v>5213</v>
      </c>
      <c r="H39" s="118">
        <f t="shared" si="5"/>
        <v>2700000</v>
      </c>
      <c r="I39" s="125">
        <f t="shared" si="6"/>
        <v>1350000</v>
      </c>
    </row>
    <row r="40" spans="1:9" ht="30">
      <c r="A40" s="14" t="s">
        <v>47</v>
      </c>
      <c r="B40" s="3" t="s">
        <v>69</v>
      </c>
      <c r="C40" s="3" t="s">
        <v>70</v>
      </c>
      <c r="D40" s="64">
        <v>300000</v>
      </c>
      <c r="E40" s="64">
        <f t="shared" si="4"/>
        <v>30000</v>
      </c>
      <c r="F40" s="64">
        <f t="shared" si="1"/>
        <v>270000</v>
      </c>
      <c r="G40" s="120">
        <v>5213</v>
      </c>
      <c r="H40" s="118">
        <f t="shared" si="5"/>
        <v>180000</v>
      </c>
      <c r="I40" s="125">
        <f t="shared" si="6"/>
        <v>90000</v>
      </c>
    </row>
    <row r="41" spans="1:9" ht="15">
      <c r="A41" s="14" t="s">
        <v>47</v>
      </c>
      <c r="B41" s="3" t="s">
        <v>69</v>
      </c>
      <c r="C41" s="3" t="s">
        <v>71</v>
      </c>
      <c r="D41" s="64">
        <v>1500000</v>
      </c>
      <c r="E41" s="64">
        <f t="shared" si="4"/>
        <v>150000</v>
      </c>
      <c r="F41" s="64">
        <f t="shared" si="1"/>
        <v>1350000</v>
      </c>
      <c r="G41" s="120">
        <v>5213</v>
      </c>
      <c r="H41" s="118">
        <f t="shared" si="5"/>
        <v>900000</v>
      </c>
      <c r="I41" s="125">
        <f t="shared" si="6"/>
        <v>450000</v>
      </c>
    </row>
    <row r="42" spans="1:9" ht="30">
      <c r="A42" s="14" t="s">
        <v>47</v>
      </c>
      <c r="B42" s="3" t="s">
        <v>72</v>
      </c>
      <c r="C42" s="3" t="s">
        <v>73</v>
      </c>
      <c r="D42" s="64">
        <v>10400000</v>
      </c>
      <c r="E42" s="64">
        <f t="shared" si="4"/>
        <v>1040000</v>
      </c>
      <c r="F42" s="64">
        <f t="shared" si="1"/>
        <v>9360000</v>
      </c>
      <c r="G42" s="120">
        <v>5221</v>
      </c>
      <c r="H42" s="118">
        <f t="shared" si="5"/>
        <v>6240000</v>
      </c>
      <c r="I42" s="125">
        <f t="shared" si="6"/>
        <v>3120000</v>
      </c>
    </row>
    <row r="43" spans="1:9" ht="15">
      <c r="A43" s="14" t="s">
        <v>47</v>
      </c>
      <c r="B43" s="3" t="s">
        <v>74</v>
      </c>
      <c r="C43" s="3" t="s">
        <v>75</v>
      </c>
      <c r="D43" s="64">
        <v>2000000</v>
      </c>
      <c r="E43" s="64">
        <f t="shared" si="4"/>
        <v>200000</v>
      </c>
      <c r="F43" s="64">
        <f t="shared" si="1"/>
        <v>1800000</v>
      </c>
      <c r="G43" s="120">
        <v>5221</v>
      </c>
      <c r="H43" s="118">
        <f t="shared" si="5"/>
        <v>1200000</v>
      </c>
      <c r="I43" s="125">
        <f t="shared" si="6"/>
        <v>600000</v>
      </c>
    </row>
    <row r="44" spans="1:9" ht="15">
      <c r="A44" s="14" t="s">
        <v>47</v>
      </c>
      <c r="B44" s="3" t="s">
        <v>76</v>
      </c>
      <c r="C44" s="3" t="s">
        <v>77</v>
      </c>
      <c r="D44" s="64">
        <v>800000</v>
      </c>
      <c r="E44" s="64">
        <f t="shared" si="4"/>
        <v>80000</v>
      </c>
      <c r="F44" s="64">
        <f t="shared" si="1"/>
        <v>720000</v>
      </c>
      <c r="G44" s="120">
        <v>5221</v>
      </c>
      <c r="H44" s="118">
        <v>720000</v>
      </c>
      <c r="I44" s="166" t="s">
        <v>170</v>
      </c>
    </row>
    <row r="45" spans="1:9" ht="30">
      <c r="A45" s="14" t="s">
        <v>47</v>
      </c>
      <c r="B45" s="3" t="s">
        <v>76</v>
      </c>
      <c r="C45" s="3" t="s">
        <v>78</v>
      </c>
      <c r="D45" s="64">
        <v>12000000</v>
      </c>
      <c r="E45" s="64">
        <f t="shared" si="4"/>
        <v>1200000</v>
      </c>
      <c r="F45" s="64">
        <f t="shared" si="1"/>
        <v>10800000</v>
      </c>
      <c r="G45" s="120">
        <v>5221</v>
      </c>
      <c r="H45" s="118">
        <v>10800000</v>
      </c>
      <c r="I45" s="166" t="s">
        <v>170</v>
      </c>
    </row>
    <row r="46" spans="1:9" ht="30">
      <c r="A46" s="14" t="s">
        <v>47</v>
      </c>
      <c r="B46" s="3" t="s">
        <v>76</v>
      </c>
      <c r="C46" s="3" t="s">
        <v>79</v>
      </c>
      <c r="D46" s="64">
        <v>2500000</v>
      </c>
      <c r="E46" s="64">
        <f t="shared" si="4"/>
        <v>250000</v>
      </c>
      <c r="F46" s="64">
        <f t="shared" si="1"/>
        <v>2250000</v>
      </c>
      <c r="G46" s="120">
        <v>5221</v>
      </c>
      <c r="H46" s="118">
        <f t="shared" si="5"/>
        <v>1500000</v>
      </c>
      <c r="I46" s="125">
        <f t="shared" si="6"/>
        <v>750000</v>
      </c>
    </row>
    <row r="47" spans="1:9" ht="30">
      <c r="A47" s="14" t="s">
        <v>47</v>
      </c>
      <c r="B47" s="3" t="s">
        <v>80</v>
      </c>
      <c r="C47" s="3" t="s">
        <v>81</v>
      </c>
      <c r="D47" s="64">
        <v>2500000</v>
      </c>
      <c r="E47" s="64">
        <f t="shared" si="4"/>
        <v>250000</v>
      </c>
      <c r="F47" s="64">
        <f t="shared" si="1"/>
        <v>2250000</v>
      </c>
      <c r="G47" s="120">
        <v>5213</v>
      </c>
      <c r="H47" s="118">
        <f t="shared" si="5"/>
        <v>1500000</v>
      </c>
      <c r="I47" s="125">
        <f t="shared" si="6"/>
        <v>750000</v>
      </c>
    </row>
    <row r="48" spans="1:9" ht="15">
      <c r="A48" s="14" t="s">
        <v>47</v>
      </c>
      <c r="B48" s="3" t="s">
        <v>82</v>
      </c>
      <c r="C48" s="3" t="s">
        <v>83</v>
      </c>
      <c r="D48" s="64">
        <v>150000</v>
      </c>
      <c r="E48" s="64">
        <f t="shared" si="4"/>
        <v>15000</v>
      </c>
      <c r="F48" s="64">
        <f t="shared" si="1"/>
        <v>135000</v>
      </c>
      <c r="G48" s="120">
        <v>5221</v>
      </c>
      <c r="H48" s="118">
        <f t="shared" si="5"/>
        <v>90000</v>
      </c>
      <c r="I48" s="125">
        <f t="shared" si="6"/>
        <v>45000</v>
      </c>
    </row>
    <row r="49" spans="1:9" ht="15.75" thickBot="1">
      <c r="A49" s="26" t="s">
        <v>47</v>
      </c>
      <c r="B49" s="25" t="s">
        <v>84</v>
      </c>
      <c r="C49" s="25" t="s">
        <v>85</v>
      </c>
      <c r="D49" s="65">
        <v>4500000</v>
      </c>
      <c r="E49" s="65">
        <f t="shared" si="4"/>
        <v>450000</v>
      </c>
      <c r="F49" s="65">
        <f t="shared" si="1"/>
        <v>4050000</v>
      </c>
      <c r="G49" s="127">
        <v>5213</v>
      </c>
      <c r="H49" s="118">
        <f t="shared" si="5"/>
        <v>2700000</v>
      </c>
      <c r="I49" s="126">
        <f t="shared" si="6"/>
        <v>1350000</v>
      </c>
    </row>
    <row r="50" spans="1:9" ht="16.5" thickBot="1" thickTop="1">
      <c r="A50" s="190" t="s">
        <v>172</v>
      </c>
      <c r="B50" s="191"/>
      <c r="C50" s="191"/>
      <c r="D50" s="66">
        <v>57370000</v>
      </c>
      <c r="E50" s="67">
        <f>SUM(E29:E49)</f>
        <v>5737000</v>
      </c>
      <c r="F50" s="66">
        <f t="shared" si="1"/>
        <v>51633000</v>
      </c>
      <c r="G50" s="55" t="s">
        <v>170</v>
      </c>
      <c r="H50" s="100">
        <f>SUM(H29:H49)</f>
        <v>38262000</v>
      </c>
      <c r="I50" s="101">
        <f t="shared" si="6"/>
        <v>13371000</v>
      </c>
    </row>
    <row r="51" spans="1:9" ht="15.75" thickTop="1">
      <c r="A51" s="39" t="s">
        <v>86</v>
      </c>
      <c r="B51" s="40" t="s">
        <v>87</v>
      </c>
      <c r="C51" s="40" t="s">
        <v>88</v>
      </c>
      <c r="D51" s="68">
        <v>5000000</v>
      </c>
      <c r="E51" s="68">
        <f>D51-F51</f>
        <v>500000</v>
      </c>
      <c r="F51" s="68">
        <f t="shared" si="1"/>
        <v>4500000</v>
      </c>
      <c r="G51" s="130">
        <v>5222</v>
      </c>
      <c r="H51" s="128">
        <v>4500000</v>
      </c>
      <c r="I51" s="165" t="s">
        <v>170</v>
      </c>
    </row>
    <row r="52" spans="1:9" ht="15">
      <c r="A52" s="15" t="s">
        <v>86</v>
      </c>
      <c r="B52" s="4" t="s">
        <v>89</v>
      </c>
      <c r="C52" s="4" t="s">
        <v>90</v>
      </c>
      <c r="D52" s="69">
        <v>0</v>
      </c>
      <c r="E52" s="69">
        <f aca="true" t="shared" si="7" ref="E52:E67">D52-F52</f>
        <v>0</v>
      </c>
      <c r="F52" s="69">
        <f t="shared" si="1"/>
        <v>0</v>
      </c>
      <c r="G52" s="131">
        <v>5229</v>
      </c>
      <c r="H52" s="129">
        <f>(D52/100)*60</f>
        <v>0</v>
      </c>
      <c r="I52" s="133">
        <f t="shared" si="6"/>
        <v>0</v>
      </c>
    </row>
    <row r="53" spans="1:9" ht="15">
      <c r="A53" s="15" t="s">
        <v>86</v>
      </c>
      <c r="B53" s="4" t="s">
        <v>89</v>
      </c>
      <c r="C53" s="4" t="s">
        <v>91</v>
      </c>
      <c r="D53" s="69">
        <v>1230000</v>
      </c>
      <c r="E53" s="69">
        <f t="shared" si="7"/>
        <v>123000</v>
      </c>
      <c r="F53" s="69">
        <f t="shared" si="1"/>
        <v>1107000</v>
      </c>
      <c r="G53" s="131">
        <v>5229</v>
      </c>
      <c r="H53" s="129">
        <f aca="true" t="shared" si="8" ref="H53:H67">(D53/100)*60</f>
        <v>738000</v>
      </c>
      <c r="I53" s="133">
        <f t="shared" si="6"/>
        <v>369000</v>
      </c>
    </row>
    <row r="54" spans="1:9" ht="30">
      <c r="A54" s="15" t="s">
        <v>86</v>
      </c>
      <c r="B54" s="4" t="s">
        <v>92</v>
      </c>
      <c r="C54" s="4" t="s">
        <v>93</v>
      </c>
      <c r="D54" s="69">
        <v>1172000</v>
      </c>
      <c r="E54" s="69">
        <f t="shared" si="7"/>
        <v>117200</v>
      </c>
      <c r="F54" s="69">
        <f t="shared" si="1"/>
        <v>1054800</v>
      </c>
      <c r="G54" s="131">
        <v>5221</v>
      </c>
      <c r="H54" s="129">
        <f t="shared" si="8"/>
        <v>703200</v>
      </c>
      <c r="I54" s="133">
        <f t="shared" si="6"/>
        <v>351600</v>
      </c>
    </row>
    <row r="55" spans="1:9" ht="15">
      <c r="A55" s="15" t="s">
        <v>86</v>
      </c>
      <c r="B55" s="4" t="s">
        <v>6</v>
      </c>
      <c r="C55" s="4" t="s">
        <v>94</v>
      </c>
      <c r="D55" s="69">
        <v>450000</v>
      </c>
      <c r="E55" s="69">
        <f t="shared" si="7"/>
        <v>45000</v>
      </c>
      <c r="F55" s="69">
        <f t="shared" si="1"/>
        <v>405000</v>
      </c>
      <c r="G55" s="131">
        <v>5222</v>
      </c>
      <c r="H55" s="129">
        <f t="shared" si="8"/>
        <v>270000</v>
      </c>
      <c r="I55" s="133">
        <f t="shared" si="6"/>
        <v>135000</v>
      </c>
    </row>
    <row r="56" spans="1:9" ht="30">
      <c r="A56" s="15" t="s">
        <v>86</v>
      </c>
      <c r="B56" s="4" t="s">
        <v>95</v>
      </c>
      <c r="C56" s="4" t="s">
        <v>96</v>
      </c>
      <c r="D56" s="69">
        <v>600000</v>
      </c>
      <c r="E56" s="69">
        <f t="shared" si="7"/>
        <v>60000</v>
      </c>
      <c r="F56" s="69">
        <f t="shared" si="1"/>
        <v>540000</v>
      </c>
      <c r="G56" s="131">
        <v>5222</v>
      </c>
      <c r="H56" s="129">
        <f t="shared" si="8"/>
        <v>360000</v>
      </c>
      <c r="I56" s="133">
        <f t="shared" si="6"/>
        <v>180000</v>
      </c>
    </row>
    <row r="57" spans="1:9" ht="15">
      <c r="A57" s="15" t="s">
        <v>86</v>
      </c>
      <c r="B57" s="4" t="s">
        <v>97</v>
      </c>
      <c r="C57" s="4" t="s">
        <v>98</v>
      </c>
      <c r="D57" s="69">
        <v>1300000</v>
      </c>
      <c r="E57" s="69">
        <f t="shared" si="7"/>
        <v>130000</v>
      </c>
      <c r="F57" s="69">
        <f t="shared" si="1"/>
        <v>1170000</v>
      </c>
      <c r="G57" s="131">
        <v>5221</v>
      </c>
      <c r="H57" s="129">
        <f t="shared" si="8"/>
        <v>780000</v>
      </c>
      <c r="I57" s="133">
        <f t="shared" si="6"/>
        <v>390000</v>
      </c>
    </row>
    <row r="58" spans="1:9" ht="15">
      <c r="A58" s="15" t="s">
        <v>86</v>
      </c>
      <c r="B58" s="4" t="s">
        <v>97</v>
      </c>
      <c r="C58" s="4" t="s">
        <v>99</v>
      </c>
      <c r="D58" s="69">
        <v>550000</v>
      </c>
      <c r="E58" s="69">
        <f t="shared" si="7"/>
        <v>55000</v>
      </c>
      <c r="F58" s="69">
        <f t="shared" si="1"/>
        <v>495000</v>
      </c>
      <c r="G58" s="131">
        <v>5221</v>
      </c>
      <c r="H58" s="129">
        <f t="shared" si="8"/>
        <v>330000</v>
      </c>
      <c r="I58" s="133">
        <f t="shared" si="6"/>
        <v>165000</v>
      </c>
    </row>
    <row r="59" spans="1:9" ht="30">
      <c r="A59" s="15" t="s">
        <v>86</v>
      </c>
      <c r="B59" s="4" t="s">
        <v>100</v>
      </c>
      <c r="C59" s="4" t="s">
        <v>101</v>
      </c>
      <c r="D59" s="69">
        <v>500000</v>
      </c>
      <c r="E59" s="69">
        <f t="shared" si="7"/>
        <v>50000</v>
      </c>
      <c r="F59" s="69">
        <f t="shared" si="1"/>
        <v>450000</v>
      </c>
      <c r="G59" s="131">
        <v>5222</v>
      </c>
      <c r="H59" s="129">
        <f t="shared" si="8"/>
        <v>300000</v>
      </c>
      <c r="I59" s="133">
        <f t="shared" si="6"/>
        <v>150000</v>
      </c>
    </row>
    <row r="60" spans="1:9" ht="30">
      <c r="A60" s="15" t="s">
        <v>86</v>
      </c>
      <c r="B60" s="4" t="s">
        <v>102</v>
      </c>
      <c r="C60" s="4" t="s">
        <v>103</v>
      </c>
      <c r="D60" s="69">
        <v>3206000</v>
      </c>
      <c r="E60" s="69">
        <f t="shared" si="7"/>
        <v>320600</v>
      </c>
      <c r="F60" s="69">
        <f t="shared" si="1"/>
        <v>2885400</v>
      </c>
      <c r="G60" s="131">
        <v>5222</v>
      </c>
      <c r="H60" s="129">
        <f t="shared" si="8"/>
        <v>1923600</v>
      </c>
      <c r="I60" s="133">
        <f t="shared" si="6"/>
        <v>961800</v>
      </c>
    </row>
    <row r="61" spans="1:9" ht="30">
      <c r="A61" s="15" t="s">
        <v>86</v>
      </c>
      <c r="B61" s="4" t="s">
        <v>104</v>
      </c>
      <c r="C61" s="4" t="s">
        <v>105</v>
      </c>
      <c r="D61" s="69">
        <v>800000</v>
      </c>
      <c r="E61" s="69">
        <f t="shared" si="7"/>
        <v>80000</v>
      </c>
      <c r="F61" s="69">
        <f t="shared" si="1"/>
        <v>720000</v>
      </c>
      <c r="G61" s="131">
        <v>5222</v>
      </c>
      <c r="H61" s="129">
        <f t="shared" si="8"/>
        <v>480000</v>
      </c>
      <c r="I61" s="133">
        <f t="shared" si="6"/>
        <v>240000</v>
      </c>
    </row>
    <row r="62" spans="1:9" ht="15">
      <c r="A62" s="15" t="s">
        <v>86</v>
      </c>
      <c r="B62" s="4" t="s">
        <v>106</v>
      </c>
      <c r="C62" s="4" t="s">
        <v>107</v>
      </c>
      <c r="D62" s="69">
        <v>550000</v>
      </c>
      <c r="E62" s="69">
        <f t="shared" si="7"/>
        <v>55000</v>
      </c>
      <c r="F62" s="69">
        <f t="shared" si="1"/>
        <v>495000</v>
      </c>
      <c r="G62" s="131">
        <v>5229</v>
      </c>
      <c r="H62" s="129">
        <f t="shared" si="8"/>
        <v>330000</v>
      </c>
      <c r="I62" s="133">
        <f t="shared" si="6"/>
        <v>165000</v>
      </c>
    </row>
    <row r="63" spans="1:9" ht="15">
      <c r="A63" s="15" t="s">
        <v>86</v>
      </c>
      <c r="B63" s="4" t="s">
        <v>106</v>
      </c>
      <c r="C63" s="4" t="s">
        <v>108</v>
      </c>
      <c r="D63" s="69">
        <v>0</v>
      </c>
      <c r="E63" s="69">
        <f t="shared" si="7"/>
        <v>0</v>
      </c>
      <c r="F63" s="69">
        <f t="shared" si="1"/>
        <v>0</v>
      </c>
      <c r="G63" s="131">
        <v>5229</v>
      </c>
      <c r="H63" s="129">
        <f t="shared" si="8"/>
        <v>0</v>
      </c>
      <c r="I63" s="133">
        <f t="shared" si="6"/>
        <v>0</v>
      </c>
    </row>
    <row r="64" spans="1:9" ht="15">
      <c r="A64" s="15" t="s">
        <v>86</v>
      </c>
      <c r="B64" s="4" t="s">
        <v>106</v>
      </c>
      <c r="C64" s="4" t="s">
        <v>109</v>
      </c>
      <c r="D64" s="69">
        <v>5900000</v>
      </c>
      <c r="E64" s="69">
        <f t="shared" si="7"/>
        <v>590000</v>
      </c>
      <c r="F64" s="69">
        <f t="shared" si="1"/>
        <v>5310000</v>
      </c>
      <c r="G64" s="131">
        <v>5229</v>
      </c>
      <c r="H64" s="129">
        <f t="shared" si="8"/>
        <v>3540000</v>
      </c>
      <c r="I64" s="133">
        <f t="shared" si="6"/>
        <v>1770000</v>
      </c>
    </row>
    <row r="65" spans="1:9" ht="30">
      <c r="A65" s="15" t="s">
        <v>86</v>
      </c>
      <c r="B65" s="4" t="s">
        <v>106</v>
      </c>
      <c r="C65" s="4" t="s">
        <v>110</v>
      </c>
      <c r="D65" s="69">
        <v>0</v>
      </c>
      <c r="E65" s="69">
        <f t="shared" si="7"/>
        <v>0</v>
      </c>
      <c r="F65" s="69">
        <f t="shared" si="1"/>
        <v>0</v>
      </c>
      <c r="G65" s="131">
        <v>5229</v>
      </c>
      <c r="H65" s="129">
        <f t="shared" si="8"/>
        <v>0</v>
      </c>
      <c r="I65" s="133">
        <f t="shared" si="6"/>
        <v>0</v>
      </c>
    </row>
    <row r="66" spans="1:9" ht="15">
      <c r="A66" s="15" t="s">
        <v>86</v>
      </c>
      <c r="B66" s="4" t="s">
        <v>106</v>
      </c>
      <c r="C66" s="4" t="s">
        <v>111</v>
      </c>
      <c r="D66" s="69">
        <v>4250000</v>
      </c>
      <c r="E66" s="69">
        <f t="shared" si="7"/>
        <v>425000</v>
      </c>
      <c r="F66" s="69">
        <f t="shared" si="1"/>
        <v>3825000</v>
      </c>
      <c r="G66" s="131">
        <v>5229</v>
      </c>
      <c r="H66" s="129">
        <f t="shared" si="8"/>
        <v>2550000</v>
      </c>
      <c r="I66" s="133">
        <f t="shared" si="6"/>
        <v>1275000</v>
      </c>
    </row>
    <row r="67" spans="1:9" ht="15.75" thickBot="1">
      <c r="A67" s="27" t="s">
        <v>86</v>
      </c>
      <c r="B67" s="28" t="s">
        <v>112</v>
      </c>
      <c r="C67" s="28" t="s">
        <v>113</v>
      </c>
      <c r="D67" s="70">
        <v>650000</v>
      </c>
      <c r="E67" s="70">
        <f t="shared" si="7"/>
        <v>65000</v>
      </c>
      <c r="F67" s="70">
        <f aca="true" t="shared" si="9" ref="F67:F98">(D67/100)*90</f>
        <v>585000</v>
      </c>
      <c r="G67" s="132">
        <v>5222</v>
      </c>
      <c r="H67" s="129">
        <f t="shared" si="8"/>
        <v>390000</v>
      </c>
      <c r="I67" s="134">
        <f t="shared" si="6"/>
        <v>195000</v>
      </c>
    </row>
    <row r="68" spans="1:9" ht="16.5" thickBot="1" thickTop="1">
      <c r="A68" s="187" t="s">
        <v>174</v>
      </c>
      <c r="B68" s="188"/>
      <c r="C68" s="189"/>
      <c r="D68" s="71">
        <v>26158000</v>
      </c>
      <c r="E68" s="72">
        <f>SUM(E51:E67)</f>
        <v>2615800</v>
      </c>
      <c r="F68" s="73">
        <f t="shared" si="9"/>
        <v>23542200</v>
      </c>
      <c r="G68" s="54" t="s">
        <v>170</v>
      </c>
      <c r="H68" s="102">
        <f>SUM(H51:H67)</f>
        <v>17194800</v>
      </c>
      <c r="I68" s="102">
        <f t="shared" si="6"/>
        <v>6347400</v>
      </c>
    </row>
    <row r="69" spans="1:9" ht="30.75" thickTop="1">
      <c r="A69" s="37" t="s">
        <v>114</v>
      </c>
      <c r="B69" s="38" t="s">
        <v>115</v>
      </c>
      <c r="C69" s="38" t="s">
        <v>116</v>
      </c>
      <c r="D69" s="74">
        <v>2500000</v>
      </c>
      <c r="E69" s="74">
        <f aca="true" t="shared" si="10" ref="E69:E74">D69-F69</f>
        <v>250000</v>
      </c>
      <c r="F69" s="74">
        <f t="shared" si="9"/>
        <v>2250000</v>
      </c>
      <c r="G69" s="136">
        <v>5221</v>
      </c>
      <c r="H69" s="135">
        <f aca="true" t="shared" si="11" ref="H69:H74">(D69/100)*60</f>
        <v>1500000</v>
      </c>
      <c r="I69" s="139">
        <f t="shared" si="6"/>
        <v>750000</v>
      </c>
    </row>
    <row r="70" spans="1:9" ht="15">
      <c r="A70" s="16" t="s">
        <v>114</v>
      </c>
      <c r="B70" s="5" t="s">
        <v>117</v>
      </c>
      <c r="C70" s="5" t="s">
        <v>118</v>
      </c>
      <c r="D70" s="75">
        <v>700000</v>
      </c>
      <c r="E70" s="75">
        <f t="shared" si="10"/>
        <v>70000</v>
      </c>
      <c r="F70" s="75">
        <f t="shared" si="9"/>
        <v>630000</v>
      </c>
      <c r="G70" s="137">
        <v>5222</v>
      </c>
      <c r="H70" s="135">
        <f t="shared" si="11"/>
        <v>420000</v>
      </c>
      <c r="I70" s="140">
        <f t="shared" si="6"/>
        <v>210000</v>
      </c>
    </row>
    <row r="71" spans="1:9" ht="15">
      <c r="A71" s="16" t="s">
        <v>114</v>
      </c>
      <c r="B71" s="5" t="s">
        <v>119</v>
      </c>
      <c r="C71" s="5" t="s">
        <v>120</v>
      </c>
      <c r="D71" s="75">
        <v>700000</v>
      </c>
      <c r="E71" s="75">
        <f t="shared" si="10"/>
        <v>70000</v>
      </c>
      <c r="F71" s="75">
        <f t="shared" si="9"/>
        <v>630000</v>
      </c>
      <c r="G71" s="137">
        <v>5222</v>
      </c>
      <c r="H71" s="135">
        <f t="shared" si="11"/>
        <v>420000</v>
      </c>
      <c r="I71" s="140">
        <f t="shared" si="6"/>
        <v>210000</v>
      </c>
    </row>
    <row r="72" spans="1:9" ht="30">
      <c r="A72" s="16" t="s">
        <v>114</v>
      </c>
      <c r="B72" s="5" t="s">
        <v>121</v>
      </c>
      <c r="C72" s="5" t="s">
        <v>122</v>
      </c>
      <c r="D72" s="75">
        <v>1800000</v>
      </c>
      <c r="E72" s="75">
        <f t="shared" si="10"/>
        <v>180000</v>
      </c>
      <c r="F72" s="75">
        <f t="shared" si="9"/>
        <v>1620000</v>
      </c>
      <c r="G72" s="137">
        <v>5229</v>
      </c>
      <c r="H72" s="135">
        <f t="shared" si="11"/>
        <v>1080000</v>
      </c>
      <c r="I72" s="140">
        <f t="shared" si="6"/>
        <v>540000</v>
      </c>
    </row>
    <row r="73" spans="1:9" ht="15">
      <c r="A73" s="16" t="s">
        <v>114</v>
      </c>
      <c r="B73" s="5" t="s">
        <v>123</v>
      </c>
      <c r="C73" s="5" t="s">
        <v>124</v>
      </c>
      <c r="D73" s="75">
        <v>600000</v>
      </c>
      <c r="E73" s="75">
        <f t="shared" si="10"/>
        <v>60000</v>
      </c>
      <c r="F73" s="75">
        <f t="shared" si="9"/>
        <v>540000</v>
      </c>
      <c r="G73" s="137">
        <v>5222</v>
      </c>
      <c r="H73" s="135">
        <f t="shared" si="11"/>
        <v>360000</v>
      </c>
      <c r="I73" s="140">
        <f t="shared" si="6"/>
        <v>180000</v>
      </c>
    </row>
    <row r="74" spans="1:9" ht="30.75" thickBot="1">
      <c r="A74" s="29" t="s">
        <v>114</v>
      </c>
      <c r="B74" s="30" t="s">
        <v>125</v>
      </c>
      <c r="C74" s="30" t="s">
        <v>126</v>
      </c>
      <c r="D74" s="76">
        <v>1100000</v>
      </c>
      <c r="E74" s="76">
        <f t="shared" si="10"/>
        <v>110000</v>
      </c>
      <c r="F74" s="76">
        <f t="shared" si="9"/>
        <v>990000</v>
      </c>
      <c r="G74" s="138">
        <v>5222</v>
      </c>
      <c r="H74" s="135">
        <f t="shared" si="11"/>
        <v>660000</v>
      </c>
      <c r="I74" s="141">
        <f t="shared" si="6"/>
        <v>330000</v>
      </c>
    </row>
    <row r="75" spans="1:9" ht="16.5" thickBot="1" thickTop="1">
      <c r="A75" s="185" t="s">
        <v>173</v>
      </c>
      <c r="B75" s="186"/>
      <c r="C75" s="186"/>
      <c r="D75" s="77">
        <v>7400000</v>
      </c>
      <c r="E75" s="78">
        <f>SUM(E69:E74)</f>
        <v>740000</v>
      </c>
      <c r="F75" s="77">
        <f t="shared" si="9"/>
        <v>6660000</v>
      </c>
      <c r="G75" s="53" t="s">
        <v>170</v>
      </c>
      <c r="H75" s="103">
        <f>SUM(H69:H74)</f>
        <v>4440000</v>
      </c>
      <c r="I75" s="104">
        <f t="shared" si="6"/>
        <v>2220000</v>
      </c>
    </row>
    <row r="76" spans="1:9" ht="15.75" thickTop="1">
      <c r="A76" s="35" t="s">
        <v>127</v>
      </c>
      <c r="B76" s="36" t="s">
        <v>128</v>
      </c>
      <c r="C76" s="36" t="s">
        <v>129</v>
      </c>
      <c r="D76" s="79">
        <v>60000</v>
      </c>
      <c r="E76" s="79">
        <f>D76-F76</f>
        <v>6000</v>
      </c>
      <c r="F76" s="79">
        <f t="shared" si="9"/>
        <v>54000</v>
      </c>
      <c r="G76" s="143">
        <v>5213</v>
      </c>
      <c r="H76" s="142">
        <f>(D76/100)*60</f>
        <v>36000</v>
      </c>
      <c r="I76" s="146">
        <f t="shared" si="6"/>
        <v>18000</v>
      </c>
    </row>
    <row r="77" spans="1:9" ht="15">
      <c r="A77" s="17" t="s">
        <v>127</v>
      </c>
      <c r="B77" s="6" t="s">
        <v>128</v>
      </c>
      <c r="C77" s="6" t="s">
        <v>130</v>
      </c>
      <c r="D77" s="80">
        <v>100000</v>
      </c>
      <c r="E77" s="80">
        <f>D77-F77</f>
        <v>10000</v>
      </c>
      <c r="F77" s="80">
        <f t="shared" si="9"/>
        <v>90000</v>
      </c>
      <c r="G77" s="144">
        <v>5213</v>
      </c>
      <c r="H77" s="142">
        <f>(D77/100)*60</f>
        <v>60000</v>
      </c>
      <c r="I77" s="147">
        <f t="shared" si="6"/>
        <v>30000</v>
      </c>
    </row>
    <row r="78" spans="1:9" ht="15">
      <c r="A78" s="17" t="s">
        <v>127</v>
      </c>
      <c r="B78" s="6" t="s">
        <v>131</v>
      </c>
      <c r="C78" s="6" t="s">
        <v>132</v>
      </c>
      <c r="D78" s="80">
        <v>400000</v>
      </c>
      <c r="E78" s="80">
        <f>D78-F78</f>
        <v>40000</v>
      </c>
      <c r="F78" s="80">
        <f t="shared" si="9"/>
        <v>360000</v>
      </c>
      <c r="G78" s="144">
        <v>5222</v>
      </c>
      <c r="H78" s="142">
        <f>(D78/100)*60</f>
        <v>240000</v>
      </c>
      <c r="I78" s="147">
        <f t="shared" si="6"/>
        <v>120000</v>
      </c>
    </row>
    <row r="79" spans="1:9" ht="15.75" thickBot="1">
      <c r="A79" s="31" t="s">
        <v>127</v>
      </c>
      <c r="B79" s="32" t="s">
        <v>133</v>
      </c>
      <c r="C79" s="32" t="s">
        <v>134</v>
      </c>
      <c r="D79" s="81">
        <v>2000000</v>
      </c>
      <c r="E79" s="81">
        <f>D79-F79</f>
        <v>200000</v>
      </c>
      <c r="F79" s="81">
        <f t="shared" si="9"/>
        <v>1800000</v>
      </c>
      <c r="G79" s="145">
        <v>5222</v>
      </c>
      <c r="H79" s="142">
        <f>(D79/100)*60</f>
        <v>1200000</v>
      </c>
      <c r="I79" s="148">
        <f t="shared" si="6"/>
        <v>600000</v>
      </c>
    </row>
    <row r="80" spans="1:9" ht="16.5" thickBot="1" thickTop="1">
      <c r="A80" s="173" t="s">
        <v>189</v>
      </c>
      <c r="B80" s="174"/>
      <c r="C80" s="175"/>
      <c r="D80" s="82">
        <v>2560000</v>
      </c>
      <c r="E80" s="82">
        <f>SUM(E76:E79)</f>
        <v>256000</v>
      </c>
      <c r="F80" s="82">
        <f t="shared" si="9"/>
        <v>2304000</v>
      </c>
      <c r="G80" s="52" t="s">
        <v>186</v>
      </c>
      <c r="H80" s="106">
        <f>SUM(H76:H79)</f>
        <v>1536000</v>
      </c>
      <c r="I80" s="107">
        <f>F80-H80</f>
        <v>768000</v>
      </c>
    </row>
    <row r="81" spans="1:9" ht="15.75" thickTop="1">
      <c r="A81" s="33" t="s">
        <v>135</v>
      </c>
      <c r="B81" s="34" t="s">
        <v>136</v>
      </c>
      <c r="C81" s="34" t="s">
        <v>137</v>
      </c>
      <c r="D81" s="83">
        <v>8000000</v>
      </c>
      <c r="E81" s="83">
        <f>D81-F81</f>
        <v>800000</v>
      </c>
      <c r="F81" s="83">
        <f t="shared" si="9"/>
        <v>7200000</v>
      </c>
      <c r="G81" s="151">
        <v>5213</v>
      </c>
      <c r="H81" s="149">
        <v>7200000</v>
      </c>
      <c r="I81" s="163" t="s">
        <v>170</v>
      </c>
    </row>
    <row r="82" spans="1:9" ht="15">
      <c r="A82" s="18" t="s">
        <v>135</v>
      </c>
      <c r="B82" s="7" t="s">
        <v>138</v>
      </c>
      <c r="C82" s="7" t="s">
        <v>139</v>
      </c>
      <c r="D82" s="84">
        <v>400000</v>
      </c>
      <c r="E82" s="84">
        <f>D82-F82</f>
        <v>40000</v>
      </c>
      <c r="F82" s="84">
        <f t="shared" si="9"/>
        <v>360000</v>
      </c>
      <c r="G82" s="152">
        <v>5222</v>
      </c>
      <c r="H82" s="150">
        <f>(D82/100)*60</f>
        <v>240000</v>
      </c>
      <c r="I82" s="161">
        <f t="shared" si="6"/>
        <v>120000</v>
      </c>
    </row>
    <row r="83" spans="1:9" ht="15">
      <c r="A83" s="18" t="s">
        <v>135</v>
      </c>
      <c r="B83" s="7" t="s">
        <v>140</v>
      </c>
      <c r="C83" s="7" t="s">
        <v>141</v>
      </c>
      <c r="D83" s="84">
        <v>500000</v>
      </c>
      <c r="E83" s="84">
        <f>D83-F83</f>
        <v>50000</v>
      </c>
      <c r="F83" s="84">
        <f t="shared" si="9"/>
        <v>450000</v>
      </c>
      <c r="G83" s="152">
        <v>5221</v>
      </c>
      <c r="H83" s="150">
        <f>(D83/100)*60</f>
        <v>300000</v>
      </c>
      <c r="I83" s="161">
        <f t="shared" si="6"/>
        <v>150000</v>
      </c>
    </row>
    <row r="84" spans="1:9" ht="15.75" thickBot="1">
      <c r="A84" s="43" t="s">
        <v>135</v>
      </c>
      <c r="B84" s="44" t="s">
        <v>140</v>
      </c>
      <c r="C84" s="44" t="s">
        <v>142</v>
      </c>
      <c r="D84" s="85">
        <v>240000</v>
      </c>
      <c r="E84" s="85">
        <f>D84-F84</f>
        <v>24000</v>
      </c>
      <c r="F84" s="85">
        <f t="shared" si="9"/>
        <v>216000</v>
      </c>
      <c r="G84" s="153">
        <v>5221</v>
      </c>
      <c r="H84" s="150">
        <f>(D84/100)*60</f>
        <v>144000</v>
      </c>
      <c r="I84" s="162">
        <f t="shared" si="6"/>
        <v>72000</v>
      </c>
    </row>
    <row r="85" spans="1:9" ht="16.5" thickBot="1" thickTop="1">
      <c r="A85" s="182" t="s">
        <v>175</v>
      </c>
      <c r="B85" s="183"/>
      <c r="C85" s="184"/>
      <c r="D85" s="86">
        <v>9140000</v>
      </c>
      <c r="E85" s="87">
        <f>SUM(E81:E84)</f>
        <v>914000</v>
      </c>
      <c r="F85" s="88">
        <f t="shared" si="9"/>
        <v>8226000</v>
      </c>
      <c r="G85" s="51" t="s">
        <v>170</v>
      </c>
      <c r="H85" s="108">
        <f>SUM(H81:H84)</f>
        <v>7884000</v>
      </c>
      <c r="I85" s="105">
        <f>F85-H85</f>
        <v>342000</v>
      </c>
    </row>
    <row r="86" spans="1:9" ht="15.75" thickTop="1">
      <c r="A86" s="45" t="s">
        <v>143</v>
      </c>
      <c r="B86" s="46" t="s">
        <v>144</v>
      </c>
      <c r="C86" s="46" t="s">
        <v>145</v>
      </c>
      <c r="D86" s="89">
        <v>3500000</v>
      </c>
      <c r="E86" s="89">
        <f>D86-F86</f>
        <v>350000</v>
      </c>
      <c r="F86" s="89">
        <f t="shared" si="9"/>
        <v>3150000</v>
      </c>
      <c r="G86" s="155">
        <v>5229</v>
      </c>
      <c r="H86" s="154">
        <f>(D86/100)*60</f>
        <v>2100000</v>
      </c>
      <c r="I86" s="158">
        <f t="shared" si="6"/>
        <v>1050000</v>
      </c>
    </row>
    <row r="87" spans="1:9" ht="30">
      <c r="A87" s="19" t="s">
        <v>143</v>
      </c>
      <c r="B87" s="8" t="s">
        <v>146</v>
      </c>
      <c r="C87" s="8" t="s">
        <v>147</v>
      </c>
      <c r="D87" s="90">
        <v>8000000</v>
      </c>
      <c r="E87" s="90">
        <f aca="true" t="shared" si="12" ref="E87:E96">D87-F87</f>
        <v>800000</v>
      </c>
      <c r="F87" s="90">
        <f t="shared" si="9"/>
        <v>7200000</v>
      </c>
      <c r="G87" s="156">
        <v>5213</v>
      </c>
      <c r="H87" s="154">
        <f aca="true" t="shared" si="13" ref="H87:H96">(D87/100)*60</f>
        <v>4800000</v>
      </c>
      <c r="I87" s="159">
        <f t="shared" si="6"/>
        <v>2400000</v>
      </c>
    </row>
    <row r="88" spans="1:9" ht="15">
      <c r="A88" s="19" t="s">
        <v>143</v>
      </c>
      <c r="B88" s="8" t="s">
        <v>148</v>
      </c>
      <c r="C88" s="8" t="s">
        <v>149</v>
      </c>
      <c r="D88" s="90">
        <v>400000</v>
      </c>
      <c r="E88" s="90">
        <f t="shared" si="12"/>
        <v>40000</v>
      </c>
      <c r="F88" s="90">
        <f t="shared" si="9"/>
        <v>360000</v>
      </c>
      <c r="G88" s="156">
        <v>5222</v>
      </c>
      <c r="H88" s="154">
        <f t="shared" si="13"/>
        <v>240000</v>
      </c>
      <c r="I88" s="159">
        <f t="shared" si="6"/>
        <v>120000</v>
      </c>
    </row>
    <row r="89" spans="1:9" ht="30">
      <c r="A89" s="19" t="s">
        <v>143</v>
      </c>
      <c r="B89" s="8" t="s">
        <v>150</v>
      </c>
      <c r="C89" s="8" t="s">
        <v>151</v>
      </c>
      <c r="D89" s="90">
        <v>2000000</v>
      </c>
      <c r="E89" s="90">
        <f t="shared" si="12"/>
        <v>200000</v>
      </c>
      <c r="F89" s="90">
        <f t="shared" si="9"/>
        <v>1800000</v>
      </c>
      <c r="G89" s="156">
        <v>5221</v>
      </c>
      <c r="H89" s="154">
        <f t="shared" si="13"/>
        <v>1200000</v>
      </c>
      <c r="I89" s="159">
        <f t="shared" si="6"/>
        <v>600000</v>
      </c>
    </row>
    <row r="90" spans="1:9" ht="30">
      <c r="A90" s="19" t="s">
        <v>143</v>
      </c>
      <c r="B90" s="8" t="s">
        <v>152</v>
      </c>
      <c r="C90" s="8" t="s">
        <v>153</v>
      </c>
      <c r="D90" s="90">
        <v>9000000</v>
      </c>
      <c r="E90" s="90">
        <f t="shared" si="12"/>
        <v>900000</v>
      </c>
      <c r="F90" s="90">
        <f t="shared" si="9"/>
        <v>8100000</v>
      </c>
      <c r="G90" s="156">
        <v>5213</v>
      </c>
      <c r="H90" s="154">
        <f t="shared" si="13"/>
        <v>5400000</v>
      </c>
      <c r="I90" s="159">
        <f t="shared" si="6"/>
        <v>2700000</v>
      </c>
    </row>
    <row r="91" spans="1:9" ht="15">
      <c r="A91" s="19" t="s">
        <v>143</v>
      </c>
      <c r="B91" s="8" t="s">
        <v>154</v>
      </c>
      <c r="C91" s="8" t="s">
        <v>155</v>
      </c>
      <c r="D91" s="90">
        <v>400000</v>
      </c>
      <c r="E91" s="90">
        <f t="shared" si="12"/>
        <v>40000</v>
      </c>
      <c r="F91" s="90">
        <f t="shared" si="9"/>
        <v>360000</v>
      </c>
      <c r="G91" s="156">
        <v>5213</v>
      </c>
      <c r="H91" s="154">
        <f t="shared" si="13"/>
        <v>240000</v>
      </c>
      <c r="I91" s="159">
        <f aca="true" t="shared" si="14" ref="I91:I98">F91-H91</f>
        <v>120000</v>
      </c>
    </row>
    <row r="92" spans="1:9" ht="15">
      <c r="A92" s="19" t="s">
        <v>143</v>
      </c>
      <c r="B92" s="8" t="s">
        <v>156</v>
      </c>
      <c r="C92" s="8" t="s">
        <v>157</v>
      </c>
      <c r="D92" s="90">
        <v>800000</v>
      </c>
      <c r="E92" s="90">
        <f t="shared" si="12"/>
        <v>80000</v>
      </c>
      <c r="F92" s="90">
        <f t="shared" si="9"/>
        <v>720000</v>
      </c>
      <c r="G92" s="156">
        <v>5213</v>
      </c>
      <c r="H92" s="154">
        <f t="shared" si="13"/>
        <v>480000</v>
      </c>
      <c r="I92" s="159">
        <f t="shared" si="14"/>
        <v>240000</v>
      </c>
    </row>
    <row r="93" spans="1:9" ht="15">
      <c r="A93" s="19" t="s">
        <v>143</v>
      </c>
      <c r="B93" s="8" t="s">
        <v>158</v>
      </c>
      <c r="C93" s="8" t="s">
        <v>159</v>
      </c>
      <c r="D93" s="90">
        <v>10000000</v>
      </c>
      <c r="E93" s="90">
        <f t="shared" si="12"/>
        <v>1000000</v>
      </c>
      <c r="F93" s="90">
        <f t="shared" si="9"/>
        <v>9000000</v>
      </c>
      <c r="G93" s="156">
        <v>5221</v>
      </c>
      <c r="H93" s="154">
        <f t="shared" si="13"/>
        <v>6000000</v>
      </c>
      <c r="I93" s="159">
        <f t="shared" si="14"/>
        <v>3000000</v>
      </c>
    </row>
    <row r="94" spans="1:9" ht="15">
      <c r="A94" s="19" t="s">
        <v>143</v>
      </c>
      <c r="B94" s="8" t="s">
        <v>160</v>
      </c>
      <c r="C94" s="8" t="s">
        <v>161</v>
      </c>
      <c r="D94" s="90">
        <v>5000000</v>
      </c>
      <c r="E94" s="90">
        <f t="shared" si="12"/>
        <v>500000</v>
      </c>
      <c r="F94" s="90">
        <f t="shared" si="9"/>
        <v>4500000</v>
      </c>
      <c r="G94" s="156">
        <v>5213</v>
      </c>
      <c r="H94" s="154">
        <f t="shared" si="13"/>
        <v>3000000</v>
      </c>
      <c r="I94" s="159">
        <f t="shared" si="14"/>
        <v>1500000</v>
      </c>
    </row>
    <row r="95" spans="1:9" ht="15">
      <c r="A95" s="19" t="s">
        <v>143</v>
      </c>
      <c r="B95" s="8" t="s">
        <v>162</v>
      </c>
      <c r="C95" s="8" t="s">
        <v>163</v>
      </c>
      <c r="D95" s="90">
        <v>6200000</v>
      </c>
      <c r="E95" s="90">
        <f t="shared" si="12"/>
        <v>620000</v>
      </c>
      <c r="F95" s="90">
        <f t="shared" si="9"/>
        <v>5580000</v>
      </c>
      <c r="G95" s="156">
        <v>5213</v>
      </c>
      <c r="H95" s="154">
        <f t="shared" si="13"/>
        <v>3720000</v>
      </c>
      <c r="I95" s="159">
        <f t="shared" si="14"/>
        <v>1860000</v>
      </c>
    </row>
    <row r="96" spans="1:9" ht="45.75" thickBot="1">
      <c r="A96" s="47" t="s">
        <v>143</v>
      </c>
      <c r="B96" s="48" t="s">
        <v>164</v>
      </c>
      <c r="C96" s="48" t="s">
        <v>165</v>
      </c>
      <c r="D96" s="91">
        <v>1000000</v>
      </c>
      <c r="E96" s="91">
        <f t="shared" si="12"/>
        <v>100000</v>
      </c>
      <c r="F96" s="91">
        <f t="shared" si="9"/>
        <v>900000</v>
      </c>
      <c r="G96" s="157">
        <v>5222</v>
      </c>
      <c r="H96" s="154">
        <f t="shared" si="13"/>
        <v>600000</v>
      </c>
      <c r="I96" s="160">
        <f t="shared" si="14"/>
        <v>300000</v>
      </c>
    </row>
    <row r="97" spans="1:10" ht="16.5" thickBot="1" thickTop="1">
      <c r="A97" s="179" t="s">
        <v>176</v>
      </c>
      <c r="B97" s="180"/>
      <c r="C97" s="181"/>
      <c r="D97" s="92">
        <v>46300000</v>
      </c>
      <c r="E97" s="93">
        <f>SUM(E86:E96)</f>
        <v>4630000</v>
      </c>
      <c r="F97" s="94">
        <f t="shared" si="9"/>
        <v>41670000</v>
      </c>
      <c r="G97" s="49" t="s">
        <v>170</v>
      </c>
      <c r="H97" s="109">
        <f>SUM(H86:H96)</f>
        <v>27780000</v>
      </c>
      <c r="I97" s="109">
        <f t="shared" si="14"/>
        <v>13890000</v>
      </c>
      <c r="J97" s="111"/>
    </row>
    <row r="98" spans="1:10" ht="16.5" thickBot="1" thickTop="1">
      <c r="A98" s="177" t="s">
        <v>166</v>
      </c>
      <c r="B98" s="178"/>
      <c r="C98" s="178"/>
      <c r="D98" s="95">
        <v>252878000</v>
      </c>
      <c r="E98" s="96">
        <f>E97+E85+E80+E75+E68+E50+E28</f>
        <v>25287800</v>
      </c>
      <c r="F98" s="95">
        <f t="shared" si="9"/>
        <v>227590200</v>
      </c>
      <c r="G98" s="50" t="s">
        <v>170</v>
      </c>
      <c r="H98" s="168">
        <f>H97+H85+H80+H75+H68+H50+H28</f>
        <v>159766800</v>
      </c>
      <c r="I98" s="168">
        <f t="shared" si="14"/>
        <v>67823400</v>
      </c>
      <c r="J98" s="167"/>
    </row>
    <row r="99" ht="15.75" thickTop="1">
      <c r="J99" s="10"/>
    </row>
    <row r="100" ht="15">
      <c r="A100" s="9" t="s">
        <v>178</v>
      </c>
    </row>
    <row r="101" ht="15">
      <c r="A101" s="9" t="s">
        <v>179</v>
      </c>
    </row>
    <row r="102" ht="15">
      <c r="A102" s="9" t="s">
        <v>185</v>
      </c>
    </row>
    <row r="103" ht="15">
      <c r="A103" s="9" t="s">
        <v>180</v>
      </c>
    </row>
    <row r="104" ht="15">
      <c r="A104" s="9" t="s">
        <v>184</v>
      </c>
    </row>
    <row r="105" ht="15">
      <c r="A105" s="9" t="s">
        <v>181</v>
      </c>
    </row>
    <row r="106" ht="15">
      <c r="A106" s="9" t="s">
        <v>182</v>
      </c>
    </row>
    <row r="107" ht="15">
      <c r="A107" s="9" t="s">
        <v>183</v>
      </c>
    </row>
  </sheetData>
  <sheetProtection/>
  <autoFilter ref="A4:G98"/>
  <mergeCells count="11">
    <mergeCell ref="A50:C50"/>
    <mergeCell ref="A2:I2"/>
    <mergeCell ref="A3:I3"/>
    <mergeCell ref="A1:I1"/>
    <mergeCell ref="A80:C80"/>
    <mergeCell ref="A28:C28"/>
    <mergeCell ref="A98:C98"/>
    <mergeCell ref="A97:C97"/>
    <mergeCell ref="A85:C85"/>
    <mergeCell ref="A75:C75"/>
    <mergeCell ref="A68:C68"/>
  </mergeCells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8"/>
    </sheetView>
  </sheetViews>
  <sheetFormatPr defaultColWidth="9.140625" defaultRowHeight="15"/>
  <cols>
    <col min="2" max="2" width="9.8515625" style="0" bestFit="1" customWidth="1"/>
    <col min="3" max="3" width="10.8515625" style="0" bestFit="1" customWidth="1"/>
    <col min="4" max="5" width="9.8515625" style="0" bestFit="1" customWidth="1"/>
    <col min="6" max="6" width="10.8515625" style="0" bestFit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 Vojtěch</dc:creator>
  <cp:keywords/>
  <dc:description/>
  <cp:lastModifiedBy>Peksová Marie (MHMP, KUC)</cp:lastModifiedBy>
  <cp:lastPrinted>2021-01-11T19:40:16Z</cp:lastPrinted>
  <dcterms:created xsi:type="dcterms:W3CDTF">2016-08-10T08:26:54Z</dcterms:created>
  <dcterms:modified xsi:type="dcterms:W3CDTF">2021-01-25T06:56:35Z</dcterms:modified>
  <cp:category/>
  <cp:version/>
  <cp:contentType/>
  <cp:contentStatus/>
</cp:coreProperties>
</file>