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01" activeTab="0"/>
  </bookViews>
  <sheets>
    <sheet name="summary pro tisk" sheetId="1" r:id="rId1"/>
    <sheet name="I_1" sheetId="2" r:id="rId2"/>
    <sheet name="I_2" sheetId="3" r:id="rId3"/>
    <sheet name="I_3" sheetId="4" r:id="rId4"/>
    <sheet name="I_4" sheetId="5" r:id="rId5"/>
    <sheet name="I_5" sheetId="6" r:id="rId6"/>
    <sheet name="II_1" sheetId="7" r:id="rId7"/>
    <sheet name="II_2" sheetId="8" r:id="rId8"/>
    <sheet name="II_3" sheetId="9" r:id="rId9"/>
    <sheet name="II_4" sheetId="10" r:id="rId10"/>
    <sheet name="II_5" sheetId="11" r:id="rId11"/>
    <sheet name="III_1" sheetId="12" r:id="rId12"/>
    <sheet name="III_2" sheetId="13" r:id="rId13"/>
    <sheet name="III_3" sheetId="14" r:id="rId14"/>
    <sheet name="III_4" sheetId="15" r:id="rId15"/>
    <sheet name="III_5" sheetId="16" r:id="rId16"/>
    <sheet name="III_6" sheetId="17" r:id="rId17"/>
    <sheet name="III_7" sheetId="18" r:id="rId18"/>
    <sheet name="IV_1" sheetId="19" r:id="rId19"/>
    <sheet name="IV_2" sheetId="20" r:id="rId20"/>
  </sheets>
  <definedNames>
    <definedName name="_xlnm.Print_Titles" localSheetId="9">'II_4'!$1:$3</definedName>
    <definedName name="_xlnm.Print_Titles" localSheetId="10">'II_5'!$1:$3</definedName>
  </definedNames>
  <calcPr fullCalcOnLoad="1"/>
</workbook>
</file>

<file path=xl/sharedStrings.xml><?xml version="1.0" encoding="utf-8"?>
<sst xmlns="http://schemas.openxmlformats.org/spreadsheetml/2006/main" count="1402" uniqueCount="519">
  <si>
    <t>Evidenční číslo</t>
  </si>
  <si>
    <t>Předkládající organizace 2012</t>
  </si>
  <si>
    <t>Název projektu 2012</t>
  </si>
  <si>
    <t>Téma číslo 2012</t>
  </si>
  <si>
    <t>Výše neinvest. grantu 2009 v Kč</t>
  </si>
  <si>
    <t>Výše neinvest. grantu 2010 v Kč</t>
  </si>
  <si>
    <t>Výše neinvest. grantu 2011 v Kč</t>
  </si>
  <si>
    <t>2012 CELKOVÉ NÁKLADY v Kč</t>
  </si>
  <si>
    <t>2012 neinv. rozpočet v Kč</t>
  </si>
  <si>
    <t>2012 požadavek v Kč</t>
  </si>
  <si>
    <t>neinvest. pož. 2012 v %</t>
  </si>
  <si>
    <t>ZCI001/001</t>
  </si>
  <si>
    <t>Farní charita Praha 4 - Chodov</t>
  </si>
  <si>
    <t>Charitní ošetřovatelská služba</t>
  </si>
  <si>
    <t>I.</t>
  </si>
  <si>
    <t>I / 1</t>
  </si>
  <si>
    <t>ZCI002/001</t>
  </si>
  <si>
    <t>Židovská obec v Praze</t>
  </si>
  <si>
    <t>Komplexní domácí péče Ezra - integrované zdravotní a sociální služby se zvláštním zřetelem k potřebám přeživších holocaust</t>
  </si>
  <si>
    <t>ZCI003/001</t>
  </si>
  <si>
    <t xml:space="preserve">Farní charita Stodůlky </t>
  </si>
  <si>
    <t>Komplexní zdravotní péče o nemocné v domácím prostředí</t>
  </si>
  <si>
    <t>ZCI004/001</t>
  </si>
  <si>
    <t>Diakonie ČCE - Středisko křesťanské pomoci v Praze</t>
  </si>
  <si>
    <t xml:space="preserve">Terénní zdravotní péče - Diakonie ČCE - Středisko křesťanské pomoci v Praze </t>
  </si>
  <si>
    <t>ZCI008/002</t>
  </si>
  <si>
    <t>Léčebné a rehabilitační středisko Chvaly</t>
  </si>
  <si>
    <t>Terénní zdravotní péče při LRS Chvaly</t>
  </si>
  <si>
    <t>ZCI009/001</t>
  </si>
  <si>
    <t>Farní charita Neratovice</t>
  </si>
  <si>
    <t>Charitní ošetřovatelská služba v rodinách - MČ Praha Kbely</t>
  </si>
  <si>
    <t>ZOS001/001</t>
  </si>
  <si>
    <t>Oblastní spolek Českého červeného kříže Praha 9</t>
  </si>
  <si>
    <t xml:space="preserve">Domácí zdravotní péče ALICE </t>
  </si>
  <si>
    <t>ZPO004/001</t>
  </si>
  <si>
    <t>Centrum sociálně zdravotních služeb</t>
  </si>
  <si>
    <t>Rozvoj domácí zdravotní péče v Praze 17</t>
  </si>
  <si>
    <t>ZPO007/001</t>
  </si>
  <si>
    <t>Gerontologické centrum</t>
  </si>
  <si>
    <t>LDN doma</t>
  </si>
  <si>
    <t>ZPO012/001</t>
  </si>
  <si>
    <t>Centrum sociálních služeb Praha 2</t>
  </si>
  <si>
    <t>HOME CARE</t>
  </si>
  <si>
    <t>nežádáno</t>
  </si>
  <si>
    <t>ZSR005/001</t>
  </si>
  <si>
    <t>GALIUM - domácí péče, s.r.o.</t>
  </si>
  <si>
    <t>GALIUM - komplexní služby domácí péče</t>
  </si>
  <si>
    <t>ZCI005/001</t>
  </si>
  <si>
    <t>Domov sv. Karla Boromejského</t>
  </si>
  <si>
    <t>Náročná ošetřovatelská následná péče o pacienty v pokročilém věku</t>
  </si>
  <si>
    <t>I / 2</t>
  </si>
  <si>
    <t>ZCI007/001</t>
  </si>
  <si>
    <t>Nemocnice Milosrdných sester sv. Karla Boromejského v Praze</t>
  </si>
  <si>
    <t>Ošetřovatelská lůžka v NMSKB</t>
  </si>
  <si>
    <t xml:space="preserve">I / 2 </t>
  </si>
  <si>
    <t>ZCI007/002</t>
  </si>
  <si>
    <t>Rehabilitační oddělení v NMSKB</t>
  </si>
  <si>
    <t>ZCI008/001</t>
  </si>
  <si>
    <t>Následná a rehabilitační péče v LRS Chvaly</t>
  </si>
  <si>
    <t>ZCI012/001</t>
  </si>
  <si>
    <t>Oblastní charita Červený Kostelec</t>
  </si>
  <si>
    <t>Domov sv. Josefa - specializovaná rehabilitace pro nemocné roztroušenou sklerózou</t>
  </si>
  <si>
    <t>ZFY008/001</t>
  </si>
  <si>
    <t>Zvelebilová Pavlína, Bc.</t>
  </si>
  <si>
    <t>Rehabilitační centrum pro tělesně postižené</t>
  </si>
  <si>
    <t>I / 3</t>
  </si>
  <si>
    <t>ZOP007/001</t>
  </si>
  <si>
    <t>Centrum Paraple, o.p.s.</t>
  </si>
  <si>
    <t>Následná zdravotní péče a poradenství pro lidi ochrnuté po poranění míchy</t>
  </si>
  <si>
    <t>ZOS004/001</t>
  </si>
  <si>
    <t xml:space="preserve">AKORD </t>
  </si>
  <si>
    <t>Fyzioterapeutické centrum při DS AKORD</t>
  </si>
  <si>
    <t>ZOS008/002</t>
  </si>
  <si>
    <t>Sdružení pro komplexní péči při dětské mozkové obrně (SDMO) o. s.</t>
  </si>
  <si>
    <t>Komplexní rehabilitace v prevenci rozvoje komplikací při dětské mozkové obrně (DMO)</t>
  </si>
  <si>
    <t>ZOS032/001</t>
  </si>
  <si>
    <t>Fokus Praha, o.s.</t>
  </si>
  <si>
    <t>Krizová služba - zdravotně-sociální služba Fokusu Praha v komunitní péči</t>
  </si>
  <si>
    <t>I / 4</t>
  </si>
  <si>
    <t>ZPO011/001</t>
  </si>
  <si>
    <t>Psychiatrická léčebna Bohnice</t>
  </si>
  <si>
    <t>Linka důvěry</t>
  </si>
  <si>
    <t>ZSR010/002</t>
  </si>
  <si>
    <t>Denní psychoterapeutické sanatorium "Ondřejov" s.r.o.</t>
  </si>
  <si>
    <t>Krizové centrum s výjezdovou službou a domácí péčí pro nemocné psychózou</t>
  </si>
  <si>
    <t>nežádáno
dříve FO</t>
  </si>
  <si>
    <t>ZCI002/002</t>
  </si>
  <si>
    <t>Zdravotní péče v Domově sociální péče Hagibor</t>
  </si>
  <si>
    <t>I / 5</t>
  </si>
  <si>
    <t>ZCI011/001</t>
  </si>
  <si>
    <t>Diakonie Církve bratrské</t>
  </si>
  <si>
    <t>ZCI013/001</t>
  </si>
  <si>
    <t>Arcidiecézní charita Praha</t>
  </si>
  <si>
    <t>Ergoterapeut v Domě Fatima</t>
  </si>
  <si>
    <t>ZCI013/002</t>
  </si>
  <si>
    <t>Všeobecná zdravotní sestra v Denním stacionáři pro seniory</t>
  </si>
  <si>
    <t>ZCI013/003</t>
  </si>
  <si>
    <t>Všeobecná zdravotní sestra v Týdenním stacionáři pro seniory</t>
  </si>
  <si>
    <t>ZOP002/002</t>
  </si>
  <si>
    <t xml:space="preserve">Domov Sue Ryder, o.p.s. </t>
  </si>
  <si>
    <t>Domov Sue Ryder - komplexní rehabilitační péče a ergoterapie pro seniory trpící demencí a fyzickým postižením</t>
  </si>
  <si>
    <t>ZOP002/004</t>
  </si>
  <si>
    <t>Nutriční péče o klienty Domova Sue Ryder</t>
  </si>
  <si>
    <t>ZOS034/001</t>
  </si>
  <si>
    <t>O.S. "Člověk zpět k člověku"</t>
  </si>
  <si>
    <t>Dům komplexní domácí péče</t>
  </si>
  <si>
    <t>ZOS059/003</t>
  </si>
  <si>
    <t>Česká asociace pro psychické zdraví</t>
  </si>
  <si>
    <t>Terapeutická komunita pro mladé lidi s duševním onemocněním</t>
  </si>
  <si>
    <t>ZOS095/001</t>
  </si>
  <si>
    <t>ŠKOLA SPMP MODRÝ KLÍČ</t>
  </si>
  <si>
    <t>Poskytování fyzioterapie uživatelů sociální služby Škola SPMP Modrý klíč - denní stacionář</t>
  </si>
  <si>
    <t>ZOS095/002</t>
  </si>
  <si>
    <t>Poskytování fyzioterapie uživatelů sociální služby Škola SPMP Modrý klíč - týdenní stacionář</t>
  </si>
  <si>
    <t>ZPO008/001</t>
  </si>
  <si>
    <t>Domov seniorů Mšeno</t>
  </si>
  <si>
    <t>Domov seniorů Mšeno - zdravotní, ošetřovatelská a rehabilitační péče</t>
  </si>
  <si>
    <t>ZPO012/002</t>
  </si>
  <si>
    <t>Rehabilitační péče a fyzioterapie</t>
  </si>
  <si>
    <t>ZCI002/006</t>
  </si>
  <si>
    <t>Rehabilitační plavání a cvičení ve vodě pro seniory</t>
  </si>
  <si>
    <t>II.</t>
  </si>
  <si>
    <t>II / 1</t>
  </si>
  <si>
    <t>ZOP001/001</t>
  </si>
  <si>
    <t xml:space="preserve">Tyfloservis, o.p.s. </t>
  </si>
  <si>
    <t>TYFLOSERVIS - terénní a ambulantní rehabilitace nevidomých a slabozrakých na území hlavního města Prahy</t>
  </si>
  <si>
    <t>ZOS002/002</t>
  </si>
  <si>
    <t>Roska Praha, region.org. Unie Roska v ČR</t>
  </si>
  <si>
    <t>Specifické formy rehabilitace pro postižené RS</t>
  </si>
  <si>
    <t>ZOS016/001</t>
  </si>
  <si>
    <t xml:space="preserve">Občanské sdružení Baobab </t>
  </si>
  <si>
    <t>Kurz zdravého životního stylu a aktivního snižování nadváhy</t>
  </si>
  <si>
    <t>ZOS016/003</t>
  </si>
  <si>
    <t>Pohybové a aktivizační kurzy pro lidi s duševním onemocněním</t>
  </si>
  <si>
    <t>ZOS032/009</t>
  </si>
  <si>
    <t>Cirkus Bombastico Fokus</t>
  </si>
  <si>
    <t>ZOS037/001</t>
  </si>
  <si>
    <t>Sdružení rodičů a přátel Střediska "DAR" o.s.</t>
  </si>
  <si>
    <t>Hipoterapie</t>
  </si>
  <si>
    <t>ZOS045/001</t>
  </si>
  <si>
    <t>Občanské sdružení KLUB KARDIA MOTOL</t>
  </si>
  <si>
    <t>Pohybový program pro osoby postižené interními civilizačními chorobami</t>
  </si>
  <si>
    <t>ZOS052/001</t>
  </si>
  <si>
    <t xml:space="preserve">TEP </t>
  </si>
  <si>
    <t>Pravidelné rekondiční a rehabilitační cvičení a plavání</t>
  </si>
  <si>
    <t>ZOS077/006</t>
  </si>
  <si>
    <t xml:space="preserve">Asociace pomáhající lidem s autismem - APLA Praha, Střední Čechy, o.s. </t>
  </si>
  <si>
    <t>Celoroční rekondiční a rehabilitační aktivity pro děti a mladé lidi s autismem</t>
  </si>
  <si>
    <t>ZOS085/001</t>
  </si>
  <si>
    <t>Asistence o.s.</t>
  </si>
  <si>
    <t>Ergoterapeutická rehabilitace</t>
  </si>
  <si>
    <t>ZOS094/001</t>
  </si>
  <si>
    <t>Amelie, o.s.</t>
  </si>
  <si>
    <t>Centrum Amelie Praha - pravidelné podpůrné programy pro onkologicky nemocné a jejich blízké</t>
  </si>
  <si>
    <t>ZOS096/001</t>
  </si>
  <si>
    <t>CEREBRUM- sdružení osob po poranění mozku a jejich rodin</t>
  </si>
  <si>
    <t>Rehabilitační a rekondiční program pro občany po poranění mozku</t>
  </si>
  <si>
    <t>ZOS100/001</t>
  </si>
  <si>
    <t>Občanské sdružení Borůvka</t>
  </si>
  <si>
    <t>Rehabilitace i pro další</t>
  </si>
  <si>
    <t>ZOS108/001</t>
  </si>
  <si>
    <t>Společnost Parkinson, o.s.</t>
  </si>
  <si>
    <t>Rekondiční cvičení v bazénu</t>
  </si>
  <si>
    <t>ZOS115/001</t>
  </si>
  <si>
    <t>REHAFIT,o.s.</t>
  </si>
  <si>
    <t>Posilovna pro tělesně postižené</t>
  </si>
  <si>
    <t>ZOS073/001</t>
  </si>
  <si>
    <t xml:space="preserve">Tělovýchovná jednota ORION Praha o.s. </t>
  </si>
  <si>
    <t>Hipoterapie a sportovní ježdění handicapovaných</t>
  </si>
  <si>
    <t>II / 2</t>
  </si>
  <si>
    <t>ZOS074/001</t>
  </si>
  <si>
    <t>Sdružení SRAZ - Společně za radostí a zdravím</t>
  </si>
  <si>
    <t>Zajištění lekcí hiporehabilitace v SEV hl. m. Prahy Toulcův dvůr</t>
  </si>
  <si>
    <t>ZOS092/001</t>
  </si>
  <si>
    <t>POČERNICKÁ INICIATIVA - POČIN</t>
  </si>
  <si>
    <t>Už zase skáču přes překážky - aneb jak hiporehabilitace pomáhá</t>
  </si>
  <si>
    <t>ZOS093/002</t>
  </si>
  <si>
    <t>TIS - NEZÁVISLÉ SDRUŽENÍ PŘÁTEL PŘÍRODY</t>
  </si>
  <si>
    <t>Hipoterapie dospělých i dětí se zaměřením na ortopedická, neurologická a civilizační onemocnění</t>
  </si>
  <si>
    <t>ZCI008/004</t>
  </si>
  <si>
    <t>Rehabilitace klientů v Domově seniorů</t>
  </si>
  <si>
    <t>II / 3</t>
  </si>
  <si>
    <t>ZOS096/002</t>
  </si>
  <si>
    <t>Podpora komplexní rehabilitace osob po poranění mozku pomocí ergoterapie v domácím prostředí</t>
  </si>
  <si>
    <t>nepřijato</t>
  </si>
  <si>
    <t>ZOS006/001</t>
  </si>
  <si>
    <t>Kardioklub Praha, občanské sdružení</t>
  </si>
  <si>
    <t>Rekondiční pobyt dospělých kardiaků</t>
  </si>
  <si>
    <t>II / 4</t>
  </si>
  <si>
    <t>ZOS008/007</t>
  </si>
  <si>
    <t>Rekondiční pobyt pro osoby s DMO</t>
  </si>
  <si>
    <t>ZOS009/002</t>
  </si>
  <si>
    <t>Společnost "E" / Czech Epilepsy Association, o. s.</t>
  </si>
  <si>
    <t>Rekondiční pobyt pro lidi s epilepsií a jejich blízké</t>
  </si>
  <si>
    <t>ZOS016/002</t>
  </si>
  <si>
    <t>Rekondiční pobyty se zdravotním programem pro lidi se vážným duševním onemocněním</t>
  </si>
  <si>
    <t>ZOS018/001</t>
  </si>
  <si>
    <t xml:space="preserve">ESET - HELP, občanské sdružení </t>
  </si>
  <si>
    <t>Letní resocializační pobyt pro osoby s dlouhodobým duševním onemocněním</t>
  </si>
  <si>
    <t>ZOS037/002</t>
  </si>
  <si>
    <t>Týdenní rekondiční a respitní pobyt</t>
  </si>
  <si>
    <t>ZOS042/001</t>
  </si>
  <si>
    <t xml:space="preserve">ALEN - sdružení žen postižených rakovinou </t>
  </si>
  <si>
    <t>Rekondiční pobyty se zdravotním programem</t>
  </si>
  <si>
    <t>ZOS043/001</t>
  </si>
  <si>
    <t>FIT- ILCO ČR, o.s.</t>
  </si>
  <si>
    <t>Rekondiční pobyty stomiků</t>
  </si>
  <si>
    <t>ZOS046/001</t>
  </si>
  <si>
    <t>Klub ŽAP - ženy s nádorovým onemocněním, o.s.</t>
  </si>
  <si>
    <t>Rekondiční a ozdravné pobyty pro ženy po ablaci prsu</t>
  </si>
  <si>
    <t>ZOS047/002</t>
  </si>
  <si>
    <t>Mamma HELP - sdružení pacientek s nádorovým onemocněním prsu, o.s.</t>
  </si>
  <si>
    <t>Rekondiční a edukační pobyt pro ženy s ca mammy se zdravotním programem</t>
  </si>
  <si>
    <t>ZOS048/001</t>
  </si>
  <si>
    <t>ONDŘEJ, sdružení na pomoc duševně nemocným</t>
  </si>
  <si>
    <t>Rekondiční pobyty pro duševně nemocné</t>
  </si>
  <si>
    <t>ZOS077/002</t>
  </si>
  <si>
    <t>X. ročník rekondičních a edukačních pobytů se zdravotním pro děti a mladé lidi s PAS</t>
  </si>
  <si>
    <t>ZOS080/007</t>
  </si>
  <si>
    <t>Česká společnost AIDS pomoc, o.s.</t>
  </si>
  <si>
    <t>14. Rekondiční pobyt HIV pozitivních a AIDS nemocných „Vysočina 2012“</t>
  </si>
  <si>
    <t>ZOS094/003</t>
  </si>
  <si>
    <t>Psycho-rehabilitační pobyty pro onkologicky nemocné a jejich blízké</t>
  </si>
  <si>
    <t>ZOS096/003</t>
  </si>
  <si>
    <t>Rekondiční pobyty pro osoby po poranění mozku</t>
  </si>
  <si>
    <t>ZOS097/001</t>
  </si>
  <si>
    <t>Evropské centrum pantomimy neslyšících, o.s.</t>
  </si>
  <si>
    <t>Integrovaný tábor pro zdravotně postižené děti a mládež, neslyšící a jejich zdravé sourozence nebo kamarády</t>
  </si>
  <si>
    <t>ZOS099/002</t>
  </si>
  <si>
    <t>Zajíček na koni</t>
  </si>
  <si>
    <t>Otevřené dveře - letní rekondiční tábory Zajíčka na koni 2012</t>
  </si>
  <si>
    <t>ZOS099/003</t>
  </si>
  <si>
    <t>Víkendy v sedle - rehabilitační a rekondiční pobyty pro děti s handicapy</t>
  </si>
  <si>
    <t>ZOS114/001</t>
  </si>
  <si>
    <t>Svaz tělesně postižených v České republice, o.s.</t>
  </si>
  <si>
    <t>Rekondiční pobyty pro OZP Praha</t>
  </si>
  <si>
    <t>ZNA002/001</t>
  </si>
  <si>
    <t>NADACE T-SOFT ETERNITY</t>
  </si>
  <si>
    <t>Mluv se mnou</t>
  </si>
  <si>
    <t>II / 5</t>
  </si>
  <si>
    <t>ZOP002/005</t>
  </si>
  <si>
    <t>Gerontopsychiatrická pomoc seniorům s rozvíjející se demencí v Domově Sue Ryder</t>
  </si>
  <si>
    <t>ZOP007/002</t>
  </si>
  <si>
    <t>Podpora zdravého životního stylu</t>
  </si>
  <si>
    <t>ZOS002/001</t>
  </si>
  <si>
    <t>Provozování MS Centra Roska a související služby</t>
  </si>
  <si>
    <t>ZOS007/001</t>
  </si>
  <si>
    <t>Klub nemocných cystickou fibrózou, o.s.</t>
  </si>
  <si>
    <t>Péče o nemocné cystickou fibrózou</t>
  </si>
  <si>
    <t>ZOS008/001</t>
  </si>
  <si>
    <t>Odborné poradenství v prevenci rozvoje komplikací při dětské mozkové obrně (DMO)</t>
  </si>
  <si>
    <t>ZOS009/001</t>
  </si>
  <si>
    <t>Edukace, informovanost a podpora lidí s epilepsií a jejich blízkých</t>
  </si>
  <si>
    <t>ZOS017/001</t>
  </si>
  <si>
    <t>Federace rodičů a přátel sluchově postižených, o.s.</t>
  </si>
  <si>
    <t>Speciální psychologická poradna pro sluchově postižené</t>
  </si>
  <si>
    <t>ZOS017/002</t>
  </si>
  <si>
    <t>Informační centrum o hluchotě</t>
  </si>
  <si>
    <t>ZOS018/003</t>
  </si>
  <si>
    <t>Edukační kurz pro rodinné příslušníky psychiatrických pacientů</t>
  </si>
  <si>
    <t>ZOS018/006</t>
  </si>
  <si>
    <t>Sociální a pracovní začleňování osob s duální diagnózou</t>
  </si>
  <si>
    <t>ZOS032/007</t>
  </si>
  <si>
    <t>Program pro rodinné příslušníky pacientů s duševním onemocněním</t>
  </si>
  <si>
    <t>ZOS043/002</t>
  </si>
  <si>
    <t>Podpora stomiků a jejich rodinných příslušníků</t>
  </si>
  <si>
    <t>ZOS047/001</t>
  </si>
  <si>
    <t>Provoz denního centra pro ženy s ca mammy - 2012</t>
  </si>
  <si>
    <t>ZOS048/002</t>
  </si>
  <si>
    <t>Edukační kurz pro rodinné příslušníky, kterým onemocněl blízký člověk psychózou</t>
  </si>
  <si>
    <t>ZOS048/003</t>
  </si>
  <si>
    <t xml:space="preserve">Podpora poradenství a prevence na zvládání stresu a syndromu vyhoření pro rodiče duševně nemocných </t>
  </si>
  <si>
    <t>ZOS059/005</t>
  </si>
  <si>
    <t>Semináře "Bláznit je lidské" pro rodinné příslušníky a blízké osob s dušením onemocněním</t>
  </si>
  <si>
    <t>ZOS064/001</t>
  </si>
  <si>
    <t>Gaudia proti rakovině, o.s.</t>
  </si>
  <si>
    <t>Komplexní psychoterapeutická a podpůrná péče pro onkologicky nemocné a jejich blízké</t>
  </si>
  <si>
    <t>ZOS075/001</t>
  </si>
  <si>
    <t xml:space="preserve">Sdružení celiaků České republiky, o. s. </t>
  </si>
  <si>
    <t>Poradna pro pražské celiaky</t>
  </si>
  <si>
    <t>ZOS078/002</t>
  </si>
  <si>
    <t>Občanské sdružení KOLUMBUS</t>
  </si>
  <si>
    <t>Pacientští důvěrníci a advokáti</t>
  </si>
  <si>
    <t>ZOS094/002</t>
  </si>
  <si>
    <t>Sociálně-zdravotní a psychosociální minimum pro onkologicky enmocné a jejich blízké</t>
  </si>
  <si>
    <t>ZOS096/004</t>
  </si>
  <si>
    <t>Edukační, informační a poradenská činnost pro lidi po poranění mozku a jejich rodiny</t>
  </si>
  <si>
    <t>ZOS107/001</t>
  </si>
  <si>
    <t>Centrum denních služeb SNN v ČR</t>
  </si>
  <si>
    <t>Osvětové přednášky z oblasti zdravotní prevence, kurz odezírání a trénink paměti pro osoby se sluchovým postižením</t>
  </si>
  <si>
    <t>ZOS110/001</t>
  </si>
  <si>
    <t>LYMFOM HELP, O.S.</t>
  </si>
  <si>
    <t>Informační služby pro nemocné trpící maligním lymfomem, jejich příbuzné a blízké</t>
  </si>
  <si>
    <t>ZOS123/001</t>
  </si>
  <si>
    <t>PROTEBE</t>
  </si>
  <si>
    <t>Rekondiční pobyty - Podpora pečujícím</t>
  </si>
  <si>
    <t>ZCI015/001</t>
  </si>
  <si>
    <t>Mateřská škola a základní škola speciální Diakonie ČCE Praha 5</t>
  </si>
  <si>
    <t>Rehabilitace pro žáky s těžkým zdravotním postižením</t>
  </si>
  <si>
    <t>III.</t>
  </si>
  <si>
    <t>III / 1</t>
  </si>
  <si>
    <t>ZNF002/001</t>
  </si>
  <si>
    <t>Nadační fond Dětský úsměv</t>
  </si>
  <si>
    <t>Podpůrná terapie u dětí se zdravotně-sociálním postižením v Dětském centru FTNsP</t>
  </si>
  <si>
    <t>ZOS008/006</t>
  </si>
  <si>
    <t>Komplexní péče o děti s ohroženým psychomotorickým vývojem</t>
  </si>
  <si>
    <t>ZOS054/002</t>
  </si>
  <si>
    <t>Společenství harmonie těla a ducha</t>
  </si>
  <si>
    <t>Zdraví, edukace a integrace pražských dětí</t>
  </si>
  <si>
    <t>ZOS077/001</t>
  </si>
  <si>
    <t>Včasná diagnostika a poradenství - podpora rozvoje dětí s poruchami autistického spektra</t>
  </si>
  <si>
    <t>ZOS124/001</t>
  </si>
  <si>
    <t>AKADEMIE práce a zdraví, o. s.</t>
  </si>
  <si>
    <t>Život, vzdělání, sport a hry dětí a mládeže v Praze bez úrazu</t>
  </si>
  <si>
    <t>ZPO001/001</t>
  </si>
  <si>
    <t xml:space="preserve">Fakultní nemocnice v Motole </t>
  </si>
  <si>
    <t>Máš šikovné ruce</t>
  </si>
  <si>
    <t>ZPO001/002</t>
  </si>
  <si>
    <t>Rehabilitační centrum kochleárních implantací u dětí - prevence nežádoucích následků hluchoty</t>
  </si>
  <si>
    <t>ZSR002/001</t>
  </si>
  <si>
    <t>Dětské integrační centrum a mateřská škola, s.r.o.</t>
  </si>
  <si>
    <t>Komplexní rehabilitační péče o děti se zdravotním postižením</t>
  </si>
  <si>
    <t>ZSR008/001</t>
  </si>
  <si>
    <t>CARPE DIEM BOHEMIA s.r.o.</t>
  </si>
  <si>
    <t>Řeč je pohyb, pohyb je řeč</t>
  </si>
  <si>
    <t>ZSR010/001</t>
  </si>
  <si>
    <t>Prevence u dětí schizofrenních rodičů</t>
  </si>
  <si>
    <t>ZOS119/002</t>
  </si>
  <si>
    <t>Hravě žij zdravě o.s.</t>
  </si>
  <si>
    <t>Realizace kurzu snižování nadváhy pro adolescenty v Praze</t>
  </si>
  <si>
    <t>III / 2</t>
  </si>
  <si>
    <t>ZSR007/001</t>
  </si>
  <si>
    <t>GeRI, spol. s r.o.</t>
  </si>
  <si>
    <t>Rehabilitačně-rekondiční program pro děti nadváhou</t>
  </si>
  <si>
    <t>ZOS090/002</t>
  </si>
  <si>
    <t>Česká komora tlumočníků znakového jazyka, o. s.</t>
  </si>
  <si>
    <t>TV Medicina - preventivní bezbariérové vysílání v českém znakovém jazyce pro neslyšící</t>
  </si>
  <si>
    <t>III / 3</t>
  </si>
  <si>
    <t>ZOS119/001</t>
  </si>
  <si>
    <t>Motivační program pro prevenci nadváhy a udržení optimální váhy určený pro Pražany</t>
  </si>
  <si>
    <t>ZOS119/003</t>
  </si>
  <si>
    <t>Využití inovované databáze potravin pro Pražany</t>
  </si>
  <si>
    <t>ZOS119/004</t>
  </si>
  <si>
    <t>Kurzy snižování nadváhy pro pražské rodiny s dětmi s nadváhou nebo obézní</t>
  </si>
  <si>
    <t>ZOS120/001</t>
  </si>
  <si>
    <t>Centrum Prevence, o.s.</t>
  </si>
  <si>
    <t>Zdravý den</t>
  </si>
  <si>
    <t>ZOS121/001</t>
  </si>
  <si>
    <t>PROSPE</t>
  </si>
  <si>
    <t>PROSPE - bloky prevence závislosti na tabáku</t>
  </si>
  <si>
    <t>III / 4</t>
  </si>
  <si>
    <t>ZCI002/003</t>
  </si>
  <si>
    <t>Pohyb je život</t>
  </si>
  <si>
    <t>III / 5</t>
  </si>
  <si>
    <t>ZCI002/007</t>
  </si>
  <si>
    <t>Klub zdraví</t>
  </si>
  <si>
    <t>ZOP002/003</t>
  </si>
  <si>
    <t>Domov Sue Ryder - půjčovna kompenzačních pomůcek</t>
  </si>
  <si>
    <t>ZOS015/002</t>
  </si>
  <si>
    <t>ŽIVOT 90</t>
  </si>
  <si>
    <t>Mens Sana Seniorum a pohybové aktivity seniorů</t>
  </si>
  <si>
    <t>ZOS015/003</t>
  </si>
  <si>
    <t>Poradna a půjčovna kompenzačních pomůcek pro seniory a zdravotně postižené</t>
  </si>
  <si>
    <t>ZOS084/001</t>
  </si>
  <si>
    <t>REMEDIUM Praha občanské sdružení</t>
  </si>
  <si>
    <t>Preventivní programy pro seniory</t>
  </si>
  <si>
    <t>ZOS089/001</t>
  </si>
  <si>
    <t>Senior fitnes občanské sdružení</t>
  </si>
  <si>
    <t>Senioři v pohybu</t>
  </si>
  <si>
    <t>vyřazen</t>
  </si>
  <si>
    <t>ZOS111/001</t>
  </si>
  <si>
    <t>Svaz postižených civilizačními chorobami v České republice, o.s.</t>
  </si>
  <si>
    <t>Pravidelné rehabilitační cvičení a vycházky s holemi Nordic Walking v Klubu pro zdraví SPCCH</t>
  </si>
  <si>
    <t>ZOS113/001</t>
  </si>
  <si>
    <t>Buena Vista Vinohrad</t>
  </si>
  <si>
    <t>Aktivní stáří - programy pro pohyb těla i mysli</t>
  </si>
  <si>
    <t>ZOS122/001</t>
  </si>
  <si>
    <t>Klub českých turistů Praha</t>
  </si>
  <si>
    <t>Prahou turistickou: jaro a podzim</t>
  </si>
  <si>
    <t>ZPO001/006</t>
  </si>
  <si>
    <t>Rozvoj psychosociální rehabilitace seniorů v Léčebně dlouhodobě nemocných</t>
  </si>
  <si>
    <t>ZPO004/002</t>
  </si>
  <si>
    <t>Cvičení pro seniory</t>
  </si>
  <si>
    <t>ZSR007/002</t>
  </si>
  <si>
    <t>Skupinové zdravotní akce pro seniory</t>
  </si>
  <si>
    <t>ZSR007/003</t>
  </si>
  <si>
    <t>Edukačně-pohybový program pro seniory</t>
  </si>
  <si>
    <t>ZSR007/004</t>
  </si>
  <si>
    <t>Pravidelné akce pro seniory - lekce plavání v bazénu a kondiční chůze noric walking</t>
  </si>
  <si>
    <t>ZOS012/001</t>
  </si>
  <si>
    <t xml:space="preserve">NADĚJE o.s. </t>
  </si>
  <si>
    <t>Zdravotní péče o bezdomovce</t>
  </si>
  <si>
    <t>III / 6</t>
  </si>
  <si>
    <t>ZOS040/001</t>
  </si>
  <si>
    <t xml:space="preserve">ROZKOŠ bez RIZIKA </t>
  </si>
  <si>
    <t>AIDScárky</t>
  </si>
  <si>
    <t>ZOS055/001</t>
  </si>
  <si>
    <t>Ad Hominem</t>
  </si>
  <si>
    <t>INFEKČNÍ ZUBNÍ ORDINACE PRO RIZIKOVÉ PACIENTY</t>
  </si>
  <si>
    <t>ZOS060/001</t>
  </si>
  <si>
    <t>Armáda spásy v ČR</t>
  </si>
  <si>
    <t>Centrum sociálních služeb Bohuslava Bureše - ošetřovna</t>
  </si>
  <si>
    <t>ZOS080/001</t>
  </si>
  <si>
    <t>Besedy o problematice AIDS s HIV pozitivním lektorem</t>
  </si>
  <si>
    <t>ZOS080/002</t>
  </si>
  <si>
    <t>Bezplatné anonymní testování na HIV infekci v AIDS poradně Domu světla</t>
  </si>
  <si>
    <t>ZOS080/003</t>
  </si>
  <si>
    <t>Telefonní linka AIDS pomoci - preventivně-informační bezplatná linka s nonstop provozem</t>
  </si>
  <si>
    <t>ZOS080/004</t>
  </si>
  <si>
    <t>Internetová AIDS poradna - odpovědi na otázky k problematice HIV/AIDS</t>
  </si>
  <si>
    <t>ZOS080/005</t>
  </si>
  <si>
    <t>Distribuce preventivních materiálů s problematikou HIV/AIDS</t>
  </si>
  <si>
    <t>ZOS080/006</t>
  </si>
  <si>
    <t>Edice Prevence - výroba preventivně-informačních materiálů</t>
  </si>
  <si>
    <t>ZOS080/008</t>
  </si>
  <si>
    <t>Streetworker v gay komunitě - prevence HIV/AIDS v gay minoritě v ČR</t>
  </si>
  <si>
    <t>ZCI002/004</t>
  </si>
  <si>
    <t>Pomoc Dusiach - Trénování paměti a pozitivního myšlení</t>
  </si>
  <si>
    <t>III / 7</t>
  </si>
  <si>
    <t>ZOS014/001</t>
  </si>
  <si>
    <t>Česká společnost pro duševní zdraví</t>
  </si>
  <si>
    <t>Individuální i skupinovou psychoterapií k posílení sebedůvěry a k prevenci recidivy depresí</t>
  </si>
  <si>
    <t>ZOS018/004</t>
  </si>
  <si>
    <t>Anonymní psychologická a internetová poradna</t>
  </si>
  <si>
    <t>ZOS018/007</t>
  </si>
  <si>
    <t>Asertivní tým pro dospělé lidi se závažným duševním onemocněním</t>
  </si>
  <si>
    <t>ZOS032/008</t>
  </si>
  <si>
    <t>Blázníš? No a!</t>
  </si>
  <si>
    <t>ZOS059/001</t>
  </si>
  <si>
    <t>Linka psychopomoci</t>
  </si>
  <si>
    <t>ZOS078/003</t>
  </si>
  <si>
    <t>Buňka - v Psychiatrické léčebně Prah - Bohnice</t>
  </si>
  <si>
    <t>ZPO001/007</t>
  </si>
  <si>
    <t>Psychoterapie uměním ke zlepšení duševního zdraví</t>
  </si>
  <si>
    <t>ZSR010/003</t>
  </si>
  <si>
    <t>Vícerodinná terapie psychóz</t>
  </si>
  <si>
    <t>ZCI007/003</t>
  </si>
  <si>
    <t>Oddělení paliativní péče v NMSKB</t>
  </si>
  <si>
    <t>IV.</t>
  </si>
  <si>
    <t>IV / 1</t>
  </si>
  <si>
    <t>ZOS065/001</t>
  </si>
  <si>
    <t>Hospic Štrasburk</t>
  </si>
  <si>
    <t>Terminálně onkologický hospic</t>
  </si>
  <si>
    <t>ZOS065/003</t>
  </si>
  <si>
    <t>Hospic Malovická</t>
  </si>
  <si>
    <t>ZOS066/001</t>
  </si>
  <si>
    <t>Hospic sv. Štěpána, občanské sdružení</t>
  </si>
  <si>
    <t>Hospic sv. Štěpána</t>
  </si>
  <si>
    <t>ZOS079/001</t>
  </si>
  <si>
    <t>Hospic sv. Jana N. Neumanna</t>
  </si>
  <si>
    <t>Péče o pacienty z Prahy v Hospici SJNN Prachatice</t>
  </si>
  <si>
    <t>ZOS098/001</t>
  </si>
  <si>
    <t>Občanské sdružení TŘI</t>
  </si>
  <si>
    <t>Hospic Dobrého Pastýře</t>
  </si>
  <si>
    <t>ZOS023/001</t>
  </si>
  <si>
    <t xml:space="preserve">Hospicové občanské sdružení Cesta domů </t>
  </si>
  <si>
    <t>Domácí hospic Cesta domů</t>
  </si>
  <si>
    <t>IV / 2</t>
  </si>
  <si>
    <t>ZOS118/001</t>
  </si>
  <si>
    <t>Občanské sdružení Most k domovu</t>
  </si>
  <si>
    <t>Domácí hospic Most k domovu</t>
  </si>
  <si>
    <t>počet</t>
  </si>
  <si>
    <t>program</t>
  </si>
  <si>
    <t>podprogram</t>
  </si>
  <si>
    <t>počet projektů</t>
  </si>
  <si>
    <t>počet nových</t>
  </si>
  <si>
    <t>grant 2011</t>
  </si>
  <si>
    <t>celkem</t>
  </si>
  <si>
    <t>Bethesda - domov pro seniory</t>
  </si>
  <si>
    <t>alokováno</t>
  </si>
  <si>
    <t>zbývá</t>
  </si>
  <si>
    <t>2011/program</t>
  </si>
  <si>
    <t>2012/program</t>
  </si>
  <si>
    <t>1.</t>
  </si>
  <si>
    <t>komunitní ošetřovatelství, zejména domácí zdravotní péče</t>
  </si>
  <si>
    <t>2.</t>
  </si>
  <si>
    <t>následná lůžková péče</t>
  </si>
  <si>
    <t>3.</t>
  </si>
  <si>
    <t>komunitní rehabilitační péče pro osoby s těžkým zdravotním postižením</t>
  </si>
  <si>
    <t>4.</t>
  </si>
  <si>
    <t>krizová a komunitní psychiatrická péče</t>
  </si>
  <si>
    <t>5.</t>
  </si>
  <si>
    <t xml:space="preserve">poskytování zdravotní péče zdravotnickými pracovníky u registrovaných poskytovatelů sociálních služeb </t>
  </si>
  <si>
    <t>pravidelné rehabilitační a rekondiční aktivity</t>
  </si>
  <si>
    <t>poskytování hipoterapie</t>
  </si>
  <si>
    <t>komplexní rehabilitace osob po cévních mozkových příhodách a poškození mozku zajišťovaná ve vlastním sociálním prostředí zdravotnickými pracovníky</t>
  </si>
  <si>
    <t>rekondiční pobyty</t>
  </si>
  <si>
    <t xml:space="preserve">projekty zaměřené na edukaci, informovanost a podporu osob s postižením, jejich rodin a osob blízkých  </t>
  </si>
  <si>
    <t>zdravý start do života - podpora zdravého rozvoje dětí</t>
  </si>
  <si>
    <t>zdraví mladých - projekty vedoucí ke zdravému životnímu stylu dětí a mládeže, zdravá výživa, zodpovědnost za vlastní zdraví</t>
  </si>
  <si>
    <t>projekty zaměřené na prevenci vzniku civilizačních onemocnění</t>
  </si>
  <si>
    <t>prevence vzniku závislosti na tabáku</t>
  </si>
  <si>
    <t>zdravé stárnutí - podpora aktivního života seniorů</t>
  </si>
  <si>
    <t>6.</t>
  </si>
  <si>
    <t>prevence rizik infekčních chorob</t>
  </si>
  <si>
    <t>7.</t>
  </si>
  <si>
    <t>projekty zaměřené na zlepšení duševního zdraví</t>
  </si>
  <si>
    <t>lůžková hospicová péče</t>
  </si>
  <si>
    <t>domácí hospicová péče (mobilní hospic)</t>
  </si>
  <si>
    <t>I. zdravotní služby</t>
  </si>
  <si>
    <t>II. doplňující služby pro osoby se zdravotním postižením a chronicky nemocné</t>
  </si>
  <si>
    <t>III. program zdraví</t>
  </si>
  <si>
    <t>8.</t>
  </si>
  <si>
    <t>projekty zaměřené na prevenci gamblerství</t>
  </si>
  <si>
    <t>IV. hospicová péče</t>
  </si>
  <si>
    <t>součet bodů</t>
  </si>
  <si>
    <t>průměr bodů</t>
  </si>
  <si>
    <t>návrh komise</t>
  </si>
  <si>
    <t>návrh pro komisi v Kč</t>
  </si>
  <si>
    <t>2012 neinv. rozpočet 
v Kč</t>
  </si>
  <si>
    <t>návrh pro komisi 2012</t>
  </si>
  <si>
    <t>návrh komise 2012</t>
  </si>
  <si>
    <t xml:space="preserve">komplexní rehabilitace osob po cévních mozkových příhodách a poškození mozku zajišťovaná ve vlastním  </t>
  </si>
  <si>
    <t>sociálním prostředí zdravotnickými pracovníky</t>
  </si>
  <si>
    <t>Grantové řízení HMP v oblasti zdravotnictví 2012</t>
  </si>
  <si>
    <t>IV.  8</t>
  </si>
  <si>
    <t>2012 CELKOVÉ NÁKLADY 
v Kč</t>
  </si>
  <si>
    <t>2012 požadavek 
v Kč</t>
  </si>
  <si>
    <t>2012 CELKOVÉ NÁKLADY
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</si>
</sst>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</numFmts>
  <fonts count="49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" fontId="2" fillId="0" borderId="10" xfId="48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3" fontId="1" fillId="0" borderId="11" xfId="46" applyNumberFormat="1" applyFont="1" applyFill="1" applyBorder="1" applyAlignment="1">
      <alignment wrapText="1"/>
      <protection/>
    </xf>
    <xf numFmtId="3" fontId="1" fillId="0" borderId="11" xfId="46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2" fillId="0" borderId="10" xfId="48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4" fillId="33" borderId="18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0" fontId="0" fillId="33" borderId="23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164" fontId="5" fillId="34" borderId="0" xfId="0" applyNumberFormat="1" applyFont="1" applyFill="1" applyAlignment="1">
      <alignment/>
    </xf>
    <xf numFmtId="3" fontId="1" fillId="0" borderId="23" xfId="46" applyNumberFormat="1" applyFont="1" applyFill="1" applyBorder="1">
      <alignment/>
      <protection/>
    </xf>
    <xf numFmtId="3" fontId="1" fillId="0" borderId="31" xfId="46" applyNumberFormat="1" applyFont="1" applyFill="1" applyBorder="1">
      <alignment/>
      <protection/>
    </xf>
    <xf numFmtId="10" fontId="6" fillId="0" borderId="0" xfId="0" applyNumberFormat="1" applyFont="1" applyFill="1" applyAlignment="1">
      <alignment/>
    </xf>
    <xf numFmtId="0" fontId="11" fillId="0" borderId="0" xfId="46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0" xfId="46" applyFont="1" applyFill="1" applyBorder="1" applyAlignment="1">
      <alignment horizontal="center" wrapText="1"/>
      <protection/>
    </xf>
    <xf numFmtId="3" fontId="10" fillId="0" borderId="10" xfId="46" applyNumberFormat="1" applyFont="1" applyFill="1" applyBorder="1" applyAlignment="1">
      <alignment wrapText="1"/>
      <protection/>
    </xf>
    <xf numFmtId="3" fontId="10" fillId="0" borderId="10" xfId="46" applyNumberFormat="1" applyFont="1" applyFill="1" applyBorder="1" applyAlignment="1">
      <alignment wrapText="1"/>
      <protection/>
    </xf>
    <xf numFmtId="10" fontId="10" fillId="0" borderId="10" xfId="48" applyNumberFormat="1" applyFont="1" applyFill="1" applyBorder="1" applyAlignment="1">
      <alignment wrapText="1"/>
    </xf>
    <xf numFmtId="0" fontId="1" fillId="0" borderId="31" xfId="46" applyFont="1" applyFill="1" applyBorder="1" applyAlignment="1">
      <alignment wrapText="1"/>
      <protection/>
    </xf>
    <xf numFmtId="0" fontId="1" fillId="0" borderId="31" xfId="46" applyFont="1" applyFill="1" applyBorder="1" applyAlignment="1">
      <alignment wrapText="1"/>
      <protection/>
    </xf>
    <xf numFmtId="0" fontId="1" fillId="0" borderId="31" xfId="46" applyFont="1" applyFill="1" applyBorder="1" applyAlignment="1">
      <alignment horizontal="center" wrapText="1"/>
      <protection/>
    </xf>
    <xf numFmtId="3" fontId="1" fillId="0" borderId="12" xfId="46" applyNumberFormat="1" applyFont="1" applyFill="1" applyBorder="1">
      <alignment/>
      <protection/>
    </xf>
    <xf numFmtId="3" fontId="1" fillId="0" borderId="23" xfId="46" applyNumberFormat="1" applyFont="1" applyFill="1" applyBorder="1" applyAlignment="1">
      <alignment horizontal="right"/>
      <protection/>
    </xf>
    <xf numFmtId="3" fontId="1" fillId="0" borderId="23" xfId="46" applyNumberFormat="1" applyFont="1" applyFill="1" applyBorder="1" applyAlignment="1">
      <alignment/>
      <protection/>
    </xf>
    <xf numFmtId="10" fontId="1" fillId="0" borderId="23" xfId="46" applyNumberFormat="1" applyFont="1" applyFill="1" applyBorder="1">
      <alignment/>
      <protection/>
    </xf>
    <xf numFmtId="164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2" xfId="46" applyFont="1" applyFill="1" applyBorder="1" applyAlignment="1">
      <alignment horizontal="center" wrapText="1"/>
      <protection/>
    </xf>
    <xf numFmtId="3" fontId="1" fillId="0" borderId="11" xfId="46" applyNumberFormat="1" applyFont="1" applyFill="1" applyBorder="1" applyAlignment="1">
      <alignment horizontal="right"/>
      <protection/>
    </xf>
    <xf numFmtId="3" fontId="1" fillId="0" borderId="11" xfId="46" applyNumberFormat="1" applyFont="1" applyFill="1" applyBorder="1" applyAlignment="1">
      <alignment/>
      <protection/>
    </xf>
    <xf numFmtId="10" fontId="1" fillId="0" borderId="11" xfId="46" applyNumberFormat="1" applyFont="1" applyFill="1" applyBorder="1">
      <alignment/>
      <protection/>
    </xf>
    <xf numFmtId="164" fontId="0" fillId="0" borderId="11" xfId="0" applyNumberFormat="1" applyFont="1" applyFill="1" applyBorder="1" applyAlignment="1">
      <alignment/>
    </xf>
    <xf numFmtId="3" fontId="1" fillId="0" borderId="31" xfId="46" applyNumberFormat="1" applyFont="1" applyFill="1" applyBorder="1" applyAlignment="1">
      <alignment horizontal="right"/>
      <protection/>
    </xf>
    <xf numFmtId="3" fontId="1" fillId="0" borderId="31" xfId="46" applyNumberFormat="1" applyFont="1" applyFill="1" applyBorder="1" applyAlignment="1">
      <alignment/>
      <protection/>
    </xf>
    <xf numFmtId="10" fontId="1" fillId="0" borderId="31" xfId="46" applyNumberFormat="1" applyFont="1" applyFill="1" applyBorder="1">
      <alignment/>
      <protection/>
    </xf>
    <xf numFmtId="164" fontId="0" fillId="0" borderId="31" xfId="0" applyNumberFormat="1" applyFont="1" applyFill="1" applyBorder="1" applyAlignment="1">
      <alignment/>
    </xf>
    <xf numFmtId="0" fontId="1" fillId="0" borderId="11" xfId="46" applyFont="1" applyFill="1" applyBorder="1" applyAlignment="1">
      <alignment wrapText="1"/>
      <protection/>
    </xf>
    <xf numFmtId="0" fontId="1" fillId="0" borderId="11" xfId="46" applyFont="1" applyFill="1" applyBorder="1" applyAlignment="1">
      <alignment wrapText="1"/>
      <protection/>
    </xf>
    <xf numFmtId="0" fontId="1" fillId="0" borderId="11" xfId="46" applyFont="1" applyFill="1" applyBorder="1" applyAlignment="1">
      <alignment horizontal="center" wrapText="1"/>
      <protection/>
    </xf>
    <xf numFmtId="3" fontId="1" fillId="0" borderId="33" xfId="46" applyNumberFormat="1" applyFont="1" applyFill="1" applyBorder="1">
      <alignment/>
      <protection/>
    </xf>
    <xf numFmtId="0" fontId="1" fillId="0" borderId="11" xfId="46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/>
    </xf>
    <xf numFmtId="0" fontId="1" fillId="0" borderId="0" xfId="46" applyFont="1" applyFill="1" applyBorder="1" applyAlignment="1">
      <alignment horizontal="right" wrapText="1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0" fillId="0" borderId="10" xfId="46" applyNumberFormat="1" applyFont="1" applyFill="1" applyBorder="1" applyAlignment="1">
      <alignment horizontal="left" wrapText="1"/>
      <protection/>
    </xf>
    <xf numFmtId="1" fontId="1" fillId="0" borderId="23" xfId="46" applyNumberFormat="1" applyFont="1" applyFill="1" applyBorder="1" applyAlignment="1">
      <alignment horizontal="center"/>
      <protection/>
    </xf>
    <xf numFmtId="1" fontId="1" fillId="0" borderId="11" xfId="46" applyNumberFormat="1" applyFont="1" applyFill="1" applyBorder="1" applyAlignment="1">
      <alignment horizontal="center"/>
      <protection/>
    </xf>
    <xf numFmtId="1" fontId="1" fillId="0" borderId="31" xfId="46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" fillId="0" borderId="18" xfId="46" applyFont="1" applyFill="1" applyBorder="1" applyAlignment="1">
      <alignment wrapText="1"/>
      <protection/>
    </xf>
    <xf numFmtId="0" fontId="1" fillId="0" borderId="18" xfId="46" applyFont="1" applyFill="1" applyBorder="1" applyAlignment="1">
      <alignment wrapText="1"/>
      <protection/>
    </xf>
    <xf numFmtId="0" fontId="1" fillId="0" borderId="18" xfId="46" applyFont="1" applyFill="1" applyBorder="1" applyAlignment="1">
      <alignment horizontal="center" wrapText="1"/>
      <protection/>
    </xf>
    <xf numFmtId="0" fontId="1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1" fillId="0" borderId="11" xfId="48" applyNumberFormat="1" applyFont="1" applyFill="1" applyBorder="1" applyAlignment="1">
      <alignment horizontal="center" wrapText="1"/>
    </xf>
    <xf numFmtId="3" fontId="1" fillId="0" borderId="11" xfId="46" applyNumberFormat="1" applyFont="1" applyFill="1" applyBorder="1" applyAlignment="1">
      <alignment horizontal="right" wrapText="1"/>
      <protection/>
    </xf>
    <xf numFmtId="3" fontId="1" fillId="0" borderId="10" xfId="46" applyNumberFormat="1" applyFont="1" applyFill="1" applyBorder="1" applyAlignment="1">
      <alignment wrapText="1"/>
      <protection/>
    </xf>
    <xf numFmtId="0" fontId="1" fillId="0" borderId="0" xfId="46" applyFont="1" applyFill="1" applyBorder="1" applyAlignment="1">
      <alignment horizontal="right" wrapText="1"/>
      <protection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10" xfId="46" applyNumberFormat="1" applyFont="1" applyFill="1" applyBorder="1" applyAlignment="1">
      <alignment horizontal="left" wrapText="1"/>
      <protection/>
    </xf>
    <xf numFmtId="0" fontId="1" fillId="0" borderId="18" xfId="46" applyFont="1" applyFill="1" applyBorder="1" applyAlignment="1">
      <alignment horizontal="center" wrapText="1"/>
      <protection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1" fillId="0" borderId="11" xfId="46" applyNumberFormat="1" applyFont="1" applyFill="1" applyBorder="1" applyAlignment="1">
      <alignment horizontal="center"/>
      <protection/>
    </xf>
    <xf numFmtId="3" fontId="1" fillId="0" borderId="31" xfId="48" applyNumberFormat="1" applyFont="1" applyFill="1" applyBorder="1" applyAlignment="1">
      <alignment horizontal="center" wrapText="1"/>
    </xf>
    <xf numFmtId="3" fontId="1" fillId="0" borderId="11" xfId="46" applyNumberFormat="1" applyFont="1" applyFill="1" applyBorder="1">
      <alignment/>
      <protection/>
    </xf>
    <xf numFmtId="3" fontId="1" fillId="0" borderId="11" xfId="46" applyNumberFormat="1" applyFont="1" applyFill="1" applyBorder="1" applyAlignment="1">
      <alignment horizontal="right"/>
      <protection/>
    </xf>
    <xf numFmtId="0" fontId="10" fillId="0" borderId="10" xfId="46" applyFont="1" applyFill="1" applyBorder="1" applyAlignment="1">
      <alignment wrapText="1"/>
      <protection/>
    </xf>
    <xf numFmtId="0" fontId="1" fillId="0" borderId="18" xfId="46" applyFont="1" applyFill="1" applyBorder="1">
      <alignment/>
      <protection/>
    </xf>
    <xf numFmtId="0" fontId="1" fillId="0" borderId="11" xfId="46" applyFont="1" applyFill="1" applyBorder="1">
      <alignment/>
      <protection/>
    </xf>
    <xf numFmtId="0" fontId="1" fillId="0" borderId="11" xfId="46" applyFont="1" applyFill="1" applyBorder="1">
      <alignment/>
      <protection/>
    </xf>
    <xf numFmtId="0" fontId="1" fillId="0" borderId="34" xfId="46" applyFont="1" applyFill="1" applyBorder="1" applyAlignment="1">
      <alignment wrapText="1"/>
      <protection/>
    </xf>
    <xf numFmtId="0" fontId="1" fillId="0" borderId="34" xfId="46" applyFont="1" applyFill="1" applyBorder="1" applyAlignment="1">
      <alignment wrapText="1"/>
      <protection/>
    </xf>
    <xf numFmtId="0" fontId="1" fillId="0" borderId="34" xfId="46" applyFont="1" applyFill="1" applyBorder="1" applyAlignment="1">
      <alignment horizontal="center" wrapText="1"/>
      <protection/>
    </xf>
    <xf numFmtId="0" fontId="0" fillId="0" borderId="35" xfId="0" applyFont="1" applyFill="1" applyBorder="1" applyAlignment="1">
      <alignment/>
    </xf>
    <xf numFmtId="0" fontId="13" fillId="0" borderId="0" xfId="0" applyFont="1" applyFill="1" applyAlignment="1">
      <alignment/>
    </xf>
    <xf numFmtId="3" fontId="1" fillId="0" borderId="18" xfId="46" applyNumberFormat="1" applyFont="1" applyFill="1" applyBorder="1">
      <alignment/>
      <protection/>
    </xf>
    <xf numFmtId="3" fontId="1" fillId="0" borderId="31" xfId="4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11" xfId="46" applyNumberFormat="1" applyFont="1" applyFill="1" applyBorder="1" applyAlignment="1">
      <alignment horizontal="center" wrapText="1"/>
      <protection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9" fillId="34" borderId="36" xfId="46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8" fillId="34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164" fontId="5" fillId="34" borderId="21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64" fontId="4" fillId="33" borderId="34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5" fillId="34" borderId="40" xfId="0" applyNumberFormat="1" applyFont="1" applyFill="1" applyBorder="1" applyAlignment="1">
      <alignment horizontal="center"/>
    </xf>
    <xf numFmtId="164" fontId="5" fillId="34" borderId="18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64" fontId="5" fillId="34" borderId="34" xfId="0" applyNumberFormat="1" applyFont="1" applyFill="1" applyBorder="1" applyAlignment="1">
      <alignment/>
    </xf>
    <xf numFmtId="164" fontId="7" fillId="35" borderId="18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164" fontId="7" fillId="35" borderId="12" xfId="0" applyNumberFormat="1" applyFont="1" applyFill="1" applyBorder="1" applyAlignment="1">
      <alignment/>
    </xf>
    <xf numFmtId="164" fontId="7" fillId="35" borderId="13" xfId="0" applyNumberFormat="1" applyFont="1" applyFill="1" applyBorder="1" applyAlignment="1">
      <alignment/>
    </xf>
    <xf numFmtId="164" fontId="7" fillId="35" borderId="34" xfId="0" applyNumberFormat="1" applyFont="1" applyFill="1" applyBorder="1" applyAlignment="1">
      <alignment/>
    </xf>
    <xf numFmtId="164" fontId="7" fillId="35" borderId="0" xfId="0" applyNumberFormat="1" applyFont="1" applyFill="1" applyAlignment="1">
      <alignment/>
    </xf>
    <xf numFmtId="164" fontId="7" fillId="35" borderId="41" xfId="0" applyNumberFormat="1" applyFont="1" applyFill="1" applyBorder="1" applyAlignment="1">
      <alignment/>
    </xf>
    <xf numFmtId="164" fontId="7" fillId="35" borderId="42" xfId="0" applyNumberFormat="1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1" fillId="0" borderId="31" xfId="46" applyFont="1" applyFill="1" applyBorder="1">
      <alignment/>
      <protection/>
    </xf>
    <xf numFmtId="164" fontId="0" fillId="0" borderId="18" xfId="0" applyNumberFormat="1" applyFont="1" applyFill="1" applyBorder="1" applyAlignment="1">
      <alignment/>
    </xf>
    <xf numFmtId="0" fontId="1" fillId="0" borderId="18" xfId="46" applyFont="1" applyFill="1" applyBorder="1">
      <alignment/>
      <protection/>
    </xf>
    <xf numFmtId="0" fontId="1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12.7109375" style="0" bestFit="1" customWidth="1"/>
    <col min="4" max="4" width="11.8515625" style="0" bestFit="1" customWidth="1"/>
    <col min="5" max="5" width="11.00390625" style="0" bestFit="1" customWidth="1"/>
    <col min="6" max="7" width="13.140625" style="0" bestFit="1" customWidth="1"/>
    <col min="8" max="8" width="10.57421875" style="0" bestFit="1" customWidth="1"/>
    <col min="9" max="9" width="13.140625" style="0" bestFit="1" customWidth="1"/>
  </cols>
  <sheetData>
    <row r="1" s="142" customFormat="1" ht="15.75">
      <c r="A1" s="177" t="s">
        <v>514</v>
      </c>
    </row>
    <row r="2" ht="13.5" thickBot="1"/>
    <row r="3" spans="1:9" ht="57" thickBot="1">
      <c r="A3" s="52" t="s">
        <v>462</v>
      </c>
      <c r="B3" s="53" t="s">
        <v>463</v>
      </c>
      <c r="C3" s="139" t="s">
        <v>464</v>
      </c>
      <c r="D3" s="139" t="s">
        <v>465</v>
      </c>
      <c r="E3" s="40" t="s">
        <v>466</v>
      </c>
      <c r="F3" s="173" t="s">
        <v>510</v>
      </c>
      <c r="G3" s="137" t="s">
        <v>511</v>
      </c>
      <c r="H3" s="140" t="s">
        <v>471</v>
      </c>
      <c r="I3" s="141" t="s">
        <v>472</v>
      </c>
    </row>
    <row r="4" spans="1:9" ht="12.75">
      <c r="A4" s="15" t="s">
        <v>14</v>
      </c>
      <c r="B4" s="47">
        <v>1</v>
      </c>
      <c r="C4" s="16">
        <v>11</v>
      </c>
      <c r="D4" s="16">
        <v>0</v>
      </c>
      <c r="E4" s="33">
        <v>1479000</v>
      </c>
      <c r="F4" s="164">
        <v>1095000</v>
      </c>
      <c r="G4" s="158">
        <v>1095000</v>
      </c>
      <c r="H4" s="17"/>
      <c r="I4" s="18"/>
    </row>
    <row r="5" spans="1:9" ht="12.75">
      <c r="A5" s="19" t="s">
        <v>14</v>
      </c>
      <c r="B5" s="48">
        <v>2</v>
      </c>
      <c r="C5" s="20">
        <v>5</v>
      </c>
      <c r="D5" s="20">
        <v>0</v>
      </c>
      <c r="E5" s="34">
        <v>970000</v>
      </c>
      <c r="F5" s="165">
        <v>839000</v>
      </c>
      <c r="G5" s="159">
        <v>839000</v>
      </c>
      <c r="H5" s="21"/>
      <c r="I5" s="22" t="s">
        <v>14</v>
      </c>
    </row>
    <row r="6" spans="1:9" ht="12.75">
      <c r="A6" s="19" t="s">
        <v>14</v>
      </c>
      <c r="B6" s="48">
        <v>3</v>
      </c>
      <c r="C6" s="20">
        <v>4</v>
      </c>
      <c r="D6" s="20">
        <v>0</v>
      </c>
      <c r="E6" s="34">
        <v>1068000</v>
      </c>
      <c r="F6" s="165">
        <v>875000</v>
      </c>
      <c r="G6" s="159">
        <v>875000</v>
      </c>
      <c r="H6" s="21"/>
      <c r="I6" s="22">
        <v>36</v>
      </c>
    </row>
    <row r="7" spans="1:9" ht="12.75">
      <c r="A7" s="19" t="s">
        <v>14</v>
      </c>
      <c r="B7" s="48">
        <v>4</v>
      </c>
      <c r="C7" s="20">
        <v>3</v>
      </c>
      <c r="D7" s="20">
        <v>0</v>
      </c>
      <c r="E7" s="34">
        <v>1640000</v>
      </c>
      <c r="F7" s="165">
        <v>1680000</v>
      </c>
      <c r="G7" s="159">
        <v>1680000</v>
      </c>
      <c r="H7" s="21"/>
      <c r="I7" s="145">
        <f>SUM(G4:G8)</f>
        <v>5510000</v>
      </c>
    </row>
    <row r="8" spans="1:9" ht="13.5" thickBot="1">
      <c r="A8" s="24" t="s">
        <v>14</v>
      </c>
      <c r="B8" s="49">
        <v>5</v>
      </c>
      <c r="C8" s="25">
        <v>13</v>
      </c>
      <c r="D8" s="25">
        <v>2</v>
      </c>
      <c r="E8" s="35">
        <v>1212000</v>
      </c>
      <c r="F8" s="166">
        <v>1171000</v>
      </c>
      <c r="G8" s="160">
        <v>1021000</v>
      </c>
      <c r="H8" s="35">
        <v>6369000</v>
      </c>
      <c r="I8" s="172">
        <v>5660000</v>
      </c>
    </row>
    <row r="9" spans="1:9" ht="12.75">
      <c r="A9" s="12" t="s">
        <v>121</v>
      </c>
      <c r="B9" s="50">
        <v>1</v>
      </c>
      <c r="C9" s="8">
        <v>16</v>
      </c>
      <c r="D9" s="8">
        <v>2</v>
      </c>
      <c r="E9" s="36">
        <v>1285000</v>
      </c>
      <c r="F9" s="167">
        <v>1219000</v>
      </c>
      <c r="G9" s="161">
        <v>1119000</v>
      </c>
      <c r="H9" s="9"/>
      <c r="I9" s="11"/>
    </row>
    <row r="10" spans="1:9" ht="12.75">
      <c r="A10" s="26" t="s">
        <v>121</v>
      </c>
      <c r="B10" s="48">
        <v>2</v>
      </c>
      <c r="C10" s="20">
        <v>4</v>
      </c>
      <c r="D10" s="20">
        <v>1</v>
      </c>
      <c r="E10" s="34">
        <v>250000</v>
      </c>
      <c r="F10" s="165">
        <v>355000</v>
      </c>
      <c r="G10" s="159">
        <v>355000</v>
      </c>
      <c r="H10" s="21"/>
      <c r="I10" s="22" t="s">
        <v>121</v>
      </c>
    </row>
    <row r="11" spans="1:9" ht="12.75">
      <c r="A11" s="26" t="s">
        <v>121</v>
      </c>
      <c r="B11" s="48">
        <v>3</v>
      </c>
      <c r="C11" s="20">
        <v>2</v>
      </c>
      <c r="D11" s="20">
        <v>1</v>
      </c>
      <c r="E11" s="34">
        <v>75000</v>
      </c>
      <c r="F11" s="165">
        <v>120000</v>
      </c>
      <c r="G11" s="159">
        <v>120000</v>
      </c>
      <c r="H11" s="21"/>
      <c r="I11" s="22">
        <v>66</v>
      </c>
    </row>
    <row r="12" spans="1:9" ht="12.75">
      <c r="A12" s="26" t="s">
        <v>121</v>
      </c>
      <c r="B12" s="48">
        <v>4</v>
      </c>
      <c r="C12" s="20">
        <v>19</v>
      </c>
      <c r="D12" s="20">
        <v>3</v>
      </c>
      <c r="E12" s="34">
        <v>823000</v>
      </c>
      <c r="F12" s="165">
        <v>702000</v>
      </c>
      <c r="G12" s="159">
        <v>702000</v>
      </c>
      <c r="H12" s="21"/>
      <c r="I12" s="145">
        <f>SUM(G9:G13)</f>
        <v>3901000</v>
      </c>
    </row>
    <row r="13" spans="1:9" ht="13.5" thickBot="1">
      <c r="A13" s="13" t="s">
        <v>121</v>
      </c>
      <c r="B13" s="51">
        <v>5</v>
      </c>
      <c r="C13" s="10">
        <v>25</v>
      </c>
      <c r="D13" s="10">
        <v>6</v>
      </c>
      <c r="E13" s="37">
        <v>1710000</v>
      </c>
      <c r="F13" s="168">
        <v>1605000</v>
      </c>
      <c r="G13" s="162">
        <v>1605000</v>
      </c>
      <c r="H13" s="37">
        <v>4143000</v>
      </c>
      <c r="I13" s="171">
        <v>4001000</v>
      </c>
    </row>
    <row r="14" spans="1:9" ht="12.75">
      <c r="A14" s="27" t="s">
        <v>299</v>
      </c>
      <c r="B14" s="47">
        <v>1</v>
      </c>
      <c r="C14" s="16">
        <v>11</v>
      </c>
      <c r="D14" s="16">
        <v>2</v>
      </c>
      <c r="E14" s="33">
        <v>983000</v>
      </c>
      <c r="F14" s="164">
        <v>919000</v>
      </c>
      <c r="G14" s="158">
        <v>919000</v>
      </c>
      <c r="H14" s="17"/>
      <c r="I14" s="18"/>
    </row>
    <row r="15" spans="1:9" ht="12.75">
      <c r="A15" s="26" t="s">
        <v>299</v>
      </c>
      <c r="B15" s="48">
        <v>2</v>
      </c>
      <c r="C15" s="30">
        <v>2</v>
      </c>
      <c r="D15" s="20">
        <v>2</v>
      </c>
      <c r="E15" s="34">
        <v>0</v>
      </c>
      <c r="F15" s="165">
        <v>90000</v>
      </c>
      <c r="G15" s="159">
        <v>90000</v>
      </c>
      <c r="H15" s="21"/>
      <c r="I15" s="23"/>
    </row>
    <row r="16" spans="1:9" ht="12.75">
      <c r="A16" s="26" t="s">
        <v>299</v>
      </c>
      <c r="B16" s="48">
        <v>3</v>
      </c>
      <c r="C16" s="20">
        <v>5</v>
      </c>
      <c r="D16" s="20">
        <v>5</v>
      </c>
      <c r="E16" s="34">
        <v>0</v>
      </c>
      <c r="F16" s="165">
        <v>250000</v>
      </c>
      <c r="G16" s="159">
        <v>250000</v>
      </c>
      <c r="H16" s="21"/>
      <c r="I16" s="22" t="s">
        <v>299</v>
      </c>
    </row>
    <row r="17" spans="1:9" ht="12.75">
      <c r="A17" s="26" t="s">
        <v>299</v>
      </c>
      <c r="B17" s="48">
        <v>4</v>
      </c>
      <c r="C17" s="20">
        <v>1</v>
      </c>
      <c r="D17" s="20">
        <v>1</v>
      </c>
      <c r="E17" s="34">
        <v>0</v>
      </c>
      <c r="F17" s="165">
        <v>50000</v>
      </c>
      <c r="G17" s="159">
        <v>50000</v>
      </c>
      <c r="H17" s="21"/>
      <c r="I17" s="22">
        <v>54</v>
      </c>
    </row>
    <row r="18" spans="1:9" ht="12.75">
      <c r="A18" s="26" t="s">
        <v>299</v>
      </c>
      <c r="B18" s="48">
        <v>5</v>
      </c>
      <c r="C18" s="20">
        <v>15</v>
      </c>
      <c r="D18" s="20">
        <v>5</v>
      </c>
      <c r="E18" s="34">
        <v>516000</v>
      </c>
      <c r="F18" s="165">
        <v>588000</v>
      </c>
      <c r="G18" s="159">
        <v>588000</v>
      </c>
      <c r="H18" s="21"/>
      <c r="I18" s="22"/>
    </row>
    <row r="19" spans="1:9" ht="12.75">
      <c r="A19" s="26" t="s">
        <v>299</v>
      </c>
      <c r="B19" s="48">
        <v>6</v>
      </c>
      <c r="C19" s="20">
        <v>11</v>
      </c>
      <c r="D19" s="20">
        <v>2</v>
      </c>
      <c r="E19" s="34">
        <v>959000</v>
      </c>
      <c r="F19" s="165">
        <v>978000</v>
      </c>
      <c r="G19" s="159">
        <v>978000</v>
      </c>
      <c r="H19" s="21"/>
      <c r="I19" s="23"/>
    </row>
    <row r="20" spans="1:9" ht="12.75">
      <c r="A20" s="26" t="s">
        <v>299</v>
      </c>
      <c r="B20" s="48">
        <v>7</v>
      </c>
      <c r="C20" s="20">
        <v>9</v>
      </c>
      <c r="D20" s="20">
        <v>1</v>
      </c>
      <c r="E20" s="34">
        <v>437000</v>
      </c>
      <c r="F20" s="165">
        <v>464000</v>
      </c>
      <c r="G20" s="159">
        <v>464000</v>
      </c>
      <c r="H20" s="21"/>
      <c r="I20" s="145">
        <f>SUM(G14:G21)</f>
        <v>3339000</v>
      </c>
    </row>
    <row r="21" spans="1:9" ht="13.5" thickBot="1">
      <c r="A21" s="28" t="s">
        <v>299</v>
      </c>
      <c r="B21" s="49">
        <v>8</v>
      </c>
      <c r="C21" s="25">
        <v>0</v>
      </c>
      <c r="D21" s="25">
        <v>0</v>
      </c>
      <c r="E21" s="35">
        <v>0</v>
      </c>
      <c r="F21" s="166">
        <v>0</v>
      </c>
      <c r="G21" s="160">
        <v>0</v>
      </c>
      <c r="H21" s="35">
        <v>2895000</v>
      </c>
      <c r="I21" s="172">
        <v>3339000</v>
      </c>
    </row>
    <row r="22" spans="1:9" ht="12.75">
      <c r="A22" s="26" t="s">
        <v>438</v>
      </c>
      <c r="B22" s="48">
        <v>1</v>
      </c>
      <c r="C22" s="20">
        <v>6</v>
      </c>
      <c r="D22" s="20">
        <v>1</v>
      </c>
      <c r="E22" s="34">
        <v>1830000</v>
      </c>
      <c r="F22" s="165">
        <v>2540000</v>
      </c>
      <c r="G22" s="159">
        <v>2540000</v>
      </c>
      <c r="H22" s="21"/>
      <c r="I22" s="22" t="s">
        <v>515</v>
      </c>
    </row>
    <row r="23" spans="1:9" ht="12.75">
      <c r="A23" s="146" t="s">
        <v>438</v>
      </c>
      <c r="B23" s="147">
        <v>2</v>
      </c>
      <c r="C23" s="148">
        <v>2</v>
      </c>
      <c r="D23" s="148">
        <v>1</v>
      </c>
      <c r="E23" s="149">
        <v>1400000</v>
      </c>
      <c r="F23" s="169">
        <v>1460000</v>
      </c>
      <c r="G23" s="163">
        <v>1460000</v>
      </c>
      <c r="H23" s="150"/>
      <c r="I23" s="157">
        <f>SUM(G22:G23)</f>
        <v>4000000</v>
      </c>
    </row>
    <row r="24" spans="1:9" ht="13.5" thickBot="1">
      <c r="A24" s="28"/>
      <c r="B24" s="151"/>
      <c r="C24" s="152"/>
      <c r="D24" s="152"/>
      <c r="E24" s="153"/>
      <c r="F24" s="154"/>
      <c r="G24" s="155"/>
      <c r="H24" s="35">
        <v>3230000</v>
      </c>
      <c r="I24" s="172">
        <v>4000000</v>
      </c>
    </row>
    <row r="25" spans="2:9" ht="12.75">
      <c r="B25" s="5"/>
      <c r="C25" s="5"/>
      <c r="D25" s="5"/>
      <c r="E25" s="38"/>
      <c r="G25" s="46"/>
      <c r="I25" s="156"/>
    </row>
    <row r="26" spans="1:9" ht="12.75">
      <c r="A26" s="144" t="s">
        <v>467</v>
      </c>
      <c r="B26" s="5"/>
      <c r="C26" s="6">
        <v>164</v>
      </c>
      <c r="D26" s="6">
        <v>35</v>
      </c>
      <c r="E26" s="39">
        <v>16637000</v>
      </c>
      <c r="F26" s="170">
        <v>17000000</v>
      </c>
      <c r="G26" s="54">
        <v>16750000</v>
      </c>
      <c r="H26" s="29"/>
      <c r="I26" s="138">
        <v>164</v>
      </c>
    </row>
    <row r="27" spans="2:9" ht="12.75">
      <c r="B27" s="5"/>
      <c r="C27" s="5"/>
      <c r="D27" s="5"/>
      <c r="E27" s="136"/>
      <c r="F27" s="42" t="s">
        <v>469</v>
      </c>
      <c r="G27" s="41">
        <v>17000000</v>
      </c>
      <c r="H27" s="42"/>
      <c r="I27" s="41"/>
    </row>
    <row r="28" spans="2:9" ht="12.75">
      <c r="B28" s="5"/>
      <c r="C28" s="5"/>
      <c r="D28" s="5"/>
      <c r="F28" s="43" t="s">
        <v>470</v>
      </c>
      <c r="G28" s="143">
        <v>250000</v>
      </c>
      <c r="I28" s="44"/>
    </row>
    <row r="31" ht="12.75">
      <c r="A31" s="46" t="s">
        <v>499</v>
      </c>
    </row>
    <row r="32" spans="1:2" ht="12.75">
      <c r="A32" s="5" t="s">
        <v>473</v>
      </c>
      <c r="B32" t="s">
        <v>474</v>
      </c>
    </row>
    <row r="33" spans="1:2" ht="12.75">
      <c r="A33" s="5" t="s">
        <v>475</v>
      </c>
      <c r="B33" t="s">
        <v>476</v>
      </c>
    </row>
    <row r="34" spans="1:2" ht="12.75">
      <c r="A34" s="5" t="s">
        <v>477</v>
      </c>
      <c r="B34" t="s">
        <v>478</v>
      </c>
    </row>
    <row r="35" spans="1:2" ht="12.75">
      <c r="A35" s="5" t="s">
        <v>479</v>
      </c>
      <c r="B35" t="s">
        <v>480</v>
      </c>
    </row>
    <row r="36" spans="1:2" ht="12.75">
      <c r="A36" s="5" t="s">
        <v>481</v>
      </c>
      <c r="B36" t="s">
        <v>482</v>
      </c>
    </row>
    <row r="38" ht="12.75">
      <c r="A38" s="46" t="s">
        <v>500</v>
      </c>
    </row>
    <row r="39" spans="1:2" ht="12.75">
      <c r="A39" s="5" t="s">
        <v>473</v>
      </c>
      <c r="B39" t="s">
        <v>483</v>
      </c>
    </row>
    <row r="40" spans="1:2" ht="12.75">
      <c r="A40" s="5" t="s">
        <v>475</v>
      </c>
      <c r="B40" t="s">
        <v>484</v>
      </c>
    </row>
    <row r="41" spans="1:2" ht="12.75">
      <c r="A41" s="5" t="s">
        <v>477</v>
      </c>
      <c r="B41" t="s">
        <v>512</v>
      </c>
    </row>
    <row r="42" spans="1:2" ht="12.75">
      <c r="A42" s="5"/>
      <c r="B42" t="s">
        <v>513</v>
      </c>
    </row>
    <row r="43" spans="1:2" ht="12.75">
      <c r="A43" s="5" t="s">
        <v>479</v>
      </c>
      <c r="B43" t="s">
        <v>486</v>
      </c>
    </row>
    <row r="44" spans="1:2" ht="12.75">
      <c r="A44" s="5" t="s">
        <v>481</v>
      </c>
      <c r="B44" t="s">
        <v>487</v>
      </c>
    </row>
    <row r="46" ht="12.75">
      <c r="A46" s="46" t="s">
        <v>501</v>
      </c>
    </row>
    <row r="47" spans="1:2" ht="12.75">
      <c r="A47" s="5" t="s">
        <v>473</v>
      </c>
      <c r="B47" t="s">
        <v>488</v>
      </c>
    </row>
    <row r="48" spans="1:2" ht="12.75">
      <c r="A48" s="5" t="s">
        <v>475</v>
      </c>
      <c r="B48" t="s">
        <v>489</v>
      </c>
    </row>
    <row r="49" spans="1:2" ht="12.75">
      <c r="A49" s="5" t="s">
        <v>477</v>
      </c>
      <c r="B49" t="s">
        <v>490</v>
      </c>
    </row>
    <row r="50" spans="1:2" ht="12.75">
      <c r="A50" s="5" t="s">
        <v>479</v>
      </c>
      <c r="B50" t="s">
        <v>491</v>
      </c>
    </row>
    <row r="51" spans="1:2" ht="12.75">
      <c r="A51" s="5" t="s">
        <v>481</v>
      </c>
      <c r="B51" t="s">
        <v>492</v>
      </c>
    </row>
    <row r="52" spans="1:2" ht="12.75">
      <c r="A52" s="5" t="s">
        <v>493</v>
      </c>
      <c r="B52" t="s">
        <v>494</v>
      </c>
    </row>
    <row r="53" spans="1:2" ht="12.75">
      <c r="A53" s="5" t="s">
        <v>495</v>
      </c>
      <c r="B53" t="s">
        <v>496</v>
      </c>
    </row>
    <row r="54" spans="1:2" ht="12.75">
      <c r="A54" s="5" t="s">
        <v>502</v>
      </c>
      <c r="B54" t="s">
        <v>503</v>
      </c>
    </row>
    <row r="56" ht="12.75">
      <c r="A56" s="46" t="s">
        <v>504</v>
      </c>
    </row>
    <row r="57" spans="1:2" ht="12.75">
      <c r="A57" s="5" t="s">
        <v>473</v>
      </c>
      <c r="B57" t="s">
        <v>497</v>
      </c>
    </row>
    <row r="58" spans="1:2" ht="12.75">
      <c r="A58" s="5" t="s">
        <v>475</v>
      </c>
      <c r="B58" t="s">
        <v>498</v>
      </c>
    </row>
  </sheetData>
  <sheetProtection/>
  <printOptions/>
  <pageMargins left="0.7874015748031497" right="0.7874015748031497" top="0.5905511811023623" bottom="0.7874015748031497" header="0.31496062992125984" footer="0.31496062992125984"/>
  <pageSetup fitToHeight="2" fitToWidth="1" horizontalDpi="300" verticalDpi="300" orientation="landscape" paperSize="9" r:id="rId1"/>
  <headerFooter alignWithMargins="0">
    <oddHeader>&amp;R&amp;"Arial,Kurzíva"Příloha k zápisu č. 1 - tabulka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28125" style="74" bestFit="1" customWidth="1"/>
    <col min="2" max="2" width="27.140625" style="74" customWidth="1"/>
    <col min="3" max="3" width="29.140625" style="74" customWidth="1"/>
    <col min="4" max="4" width="5.57421875" style="74" hidden="1" customWidth="1"/>
    <col min="5" max="5" width="5.00390625" style="74" hidden="1" customWidth="1"/>
    <col min="6" max="8" width="9.00390625" style="74" bestFit="1" customWidth="1"/>
    <col min="9" max="9" width="9.28125" style="74" customWidth="1"/>
    <col min="10" max="10" width="11.00390625" style="74" customWidth="1"/>
    <col min="11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8.7109375" style="74" bestFit="1" customWidth="1"/>
    <col min="16" max="16" width="10.421875" style="74" bestFit="1" customWidth="1"/>
    <col min="17" max="16384" width="9.140625" style="74" customWidth="1"/>
  </cols>
  <sheetData>
    <row r="1" spans="1:2" s="61" customFormat="1" ht="14.25">
      <c r="A1" s="98" t="s">
        <v>188</v>
      </c>
      <c r="B1" s="102" t="s">
        <v>486</v>
      </c>
    </row>
    <row r="3" spans="1:16" s="2" customFormat="1" ht="50.25" customHeight="1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8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74" t="s">
        <v>185</v>
      </c>
      <c r="B4" s="66" t="s">
        <v>186</v>
      </c>
      <c r="C4" s="67" t="s">
        <v>187</v>
      </c>
      <c r="D4" s="68" t="s">
        <v>121</v>
      </c>
      <c r="E4" s="68" t="s">
        <v>188</v>
      </c>
      <c r="F4" s="4">
        <v>60000</v>
      </c>
      <c r="G4" s="4">
        <v>60000</v>
      </c>
      <c r="H4" s="76">
        <v>58000</v>
      </c>
      <c r="I4" s="77">
        <v>144400</v>
      </c>
      <c r="J4" s="77">
        <v>144400</v>
      </c>
      <c r="K4" s="77">
        <v>72000</v>
      </c>
      <c r="L4" s="78">
        <f aca="true" t="shared" si="0" ref="L4:L22">K4/J4</f>
        <v>0.4986149584487535</v>
      </c>
      <c r="M4" s="105">
        <v>65</v>
      </c>
      <c r="N4" s="105">
        <v>21.666666666666668</v>
      </c>
      <c r="O4" s="4">
        <v>27000</v>
      </c>
      <c r="P4" s="79">
        <v>27000</v>
      </c>
    </row>
    <row r="5" spans="1:16" ht="38.25">
      <c r="A5" s="122" t="s">
        <v>189</v>
      </c>
      <c r="B5" s="84" t="s">
        <v>73</v>
      </c>
      <c r="C5" s="85" t="s">
        <v>190</v>
      </c>
      <c r="D5" s="86" t="s">
        <v>121</v>
      </c>
      <c r="E5" s="86" t="s">
        <v>188</v>
      </c>
      <c r="F5" s="4" t="s">
        <v>43</v>
      </c>
      <c r="G5" s="4" t="s">
        <v>43</v>
      </c>
      <c r="H5" s="76">
        <v>30000</v>
      </c>
      <c r="I5" s="77">
        <v>149428</v>
      </c>
      <c r="J5" s="77">
        <v>149428</v>
      </c>
      <c r="K5" s="77">
        <v>62857</v>
      </c>
      <c r="L5" s="78">
        <f t="shared" si="0"/>
        <v>0.4206507481864175</v>
      </c>
      <c r="M5" s="105">
        <v>69</v>
      </c>
      <c r="N5" s="105">
        <v>23</v>
      </c>
      <c r="O5" s="4">
        <v>20000</v>
      </c>
      <c r="P5" s="79">
        <v>20000</v>
      </c>
    </row>
    <row r="6" spans="1:16" ht="25.5">
      <c r="A6" s="122" t="s">
        <v>191</v>
      </c>
      <c r="B6" s="84" t="s">
        <v>192</v>
      </c>
      <c r="C6" s="85" t="s">
        <v>193</v>
      </c>
      <c r="D6" s="86" t="s">
        <v>121</v>
      </c>
      <c r="E6" s="86" t="s">
        <v>188</v>
      </c>
      <c r="F6" s="4" t="s">
        <v>43</v>
      </c>
      <c r="G6" s="4" t="s">
        <v>43</v>
      </c>
      <c r="H6" s="76" t="s">
        <v>43</v>
      </c>
      <c r="I6" s="77">
        <v>159910</v>
      </c>
      <c r="J6" s="77">
        <v>159910</v>
      </c>
      <c r="K6" s="77">
        <v>21000</v>
      </c>
      <c r="L6" s="78">
        <f t="shared" si="0"/>
        <v>0.13132386967669313</v>
      </c>
      <c r="M6" s="105">
        <v>51</v>
      </c>
      <c r="N6" s="105">
        <v>17</v>
      </c>
      <c r="O6" s="4">
        <v>0</v>
      </c>
      <c r="P6" s="79">
        <v>0</v>
      </c>
    </row>
    <row r="7" spans="1:16" ht="38.25">
      <c r="A7" s="122" t="s">
        <v>194</v>
      </c>
      <c r="B7" s="84" t="s">
        <v>130</v>
      </c>
      <c r="C7" s="85" t="s">
        <v>195</v>
      </c>
      <c r="D7" s="86" t="s">
        <v>121</v>
      </c>
      <c r="E7" s="86" t="s">
        <v>188</v>
      </c>
      <c r="F7" s="4">
        <v>50000</v>
      </c>
      <c r="G7" s="4">
        <v>50000</v>
      </c>
      <c r="H7" s="76">
        <v>35000</v>
      </c>
      <c r="I7" s="77">
        <v>134000</v>
      </c>
      <c r="J7" s="77">
        <v>134000</v>
      </c>
      <c r="K7" s="77">
        <v>39600</v>
      </c>
      <c r="L7" s="78">
        <f t="shared" si="0"/>
        <v>0.2955223880597015</v>
      </c>
      <c r="M7" s="105">
        <v>77</v>
      </c>
      <c r="N7" s="105">
        <v>25.666666666666668</v>
      </c>
      <c r="O7" s="4">
        <v>32000</v>
      </c>
      <c r="P7" s="79">
        <v>32000</v>
      </c>
    </row>
    <row r="8" spans="1:16" ht="38.25">
      <c r="A8" s="122" t="s">
        <v>196</v>
      </c>
      <c r="B8" s="84" t="s">
        <v>197</v>
      </c>
      <c r="C8" s="85" t="s">
        <v>198</v>
      </c>
      <c r="D8" s="86" t="s">
        <v>121</v>
      </c>
      <c r="E8" s="86" t="s">
        <v>188</v>
      </c>
      <c r="F8" s="4">
        <v>10000</v>
      </c>
      <c r="G8" s="4">
        <v>22000</v>
      </c>
      <c r="H8" s="76">
        <v>22000</v>
      </c>
      <c r="I8" s="77">
        <v>42600</v>
      </c>
      <c r="J8" s="77">
        <v>42600</v>
      </c>
      <c r="K8" s="77">
        <v>31000</v>
      </c>
      <c r="L8" s="78">
        <f t="shared" si="0"/>
        <v>0.7276995305164319</v>
      </c>
      <c r="M8" s="105">
        <v>68</v>
      </c>
      <c r="N8" s="105">
        <v>22.666666666666668</v>
      </c>
      <c r="O8" s="4">
        <v>18000</v>
      </c>
      <c r="P8" s="79">
        <v>18000</v>
      </c>
    </row>
    <row r="9" spans="1:16" ht="25.5">
      <c r="A9" s="122" t="s">
        <v>199</v>
      </c>
      <c r="B9" s="84" t="s">
        <v>137</v>
      </c>
      <c r="C9" s="85" t="s">
        <v>200</v>
      </c>
      <c r="D9" s="86" t="s">
        <v>121</v>
      </c>
      <c r="E9" s="86" t="s">
        <v>188</v>
      </c>
      <c r="F9" s="4" t="s">
        <v>43</v>
      </c>
      <c r="G9" s="4" t="s">
        <v>43</v>
      </c>
      <c r="H9" s="76" t="s">
        <v>43</v>
      </c>
      <c r="I9" s="77">
        <v>114600</v>
      </c>
      <c r="J9" s="77">
        <v>114600</v>
      </c>
      <c r="K9" s="77">
        <v>67200</v>
      </c>
      <c r="L9" s="78">
        <f t="shared" si="0"/>
        <v>0.5863874345549738</v>
      </c>
      <c r="M9" s="105">
        <v>81</v>
      </c>
      <c r="N9" s="105">
        <v>27</v>
      </c>
      <c r="O9" s="4">
        <v>45000</v>
      </c>
      <c r="P9" s="79">
        <v>45000</v>
      </c>
    </row>
    <row r="10" spans="1:16" ht="25.5">
      <c r="A10" s="122" t="s">
        <v>201</v>
      </c>
      <c r="B10" s="84" t="s">
        <v>202</v>
      </c>
      <c r="C10" s="85" t="s">
        <v>203</v>
      </c>
      <c r="D10" s="86" t="s">
        <v>121</v>
      </c>
      <c r="E10" s="86" t="s">
        <v>188</v>
      </c>
      <c r="F10" s="4">
        <v>72000</v>
      </c>
      <c r="G10" s="4">
        <v>76000</v>
      </c>
      <c r="H10" s="76">
        <v>82000</v>
      </c>
      <c r="I10" s="77">
        <v>292100</v>
      </c>
      <c r="J10" s="77">
        <v>292100</v>
      </c>
      <c r="K10" s="77">
        <v>121500</v>
      </c>
      <c r="L10" s="78">
        <f t="shared" si="0"/>
        <v>0.41595344060253336</v>
      </c>
      <c r="M10" s="105">
        <v>73</v>
      </c>
      <c r="N10" s="105">
        <v>24.333333333333332</v>
      </c>
      <c r="O10" s="4">
        <v>70000</v>
      </c>
      <c r="P10" s="79">
        <v>70000</v>
      </c>
    </row>
    <row r="11" spans="1:16" ht="21" customHeight="1">
      <c r="A11" s="122" t="s">
        <v>204</v>
      </c>
      <c r="B11" s="84" t="s">
        <v>205</v>
      </c>
      <c r="C11" s="84" t="s">
        <v>206</v>
      </c>
      <c r="D11" s="88" t="s">
        <v>121</v>
      </c>
      <c r="E11" s="88" t="s">
        <v>188</v>
      </c>
      <c r="F11" s="4">
        <v>48000</v>
      </c>
      <c r="G11" s="4">
        <v>50000</v>
      </c>
      <c r="H11" s="76">
        <v>28000</v>
      </c>
      <c r="I11" s="77">
        <v>98200</v>
      </c>
      <c r="J11" s="77">
        <v>98200</v>
      </c>
      <c r="K11" s="77">
        <v>49000</v>
      </c>
      <c r="L11" s="78">
        <f t="shared" si="0"/>
        <v>0.4989816700610998</v>
      </c>
      <c r="M11" s="105">
        <v>80</v>
      </c>
      <c r="N11" s="105">
        <v>26.666666666666668</v>
      </c>
      <c r="O11" s="4">
        <v>32000</v>
      </c>
      <c r="P11" s="79">
        <v>32000</v>
      </c>
    </row>
    <row r="12" spans="1:16" ht="25.5">
      <c r="A12" s="122" t="s">
        <v>207</v>
      </c>
      <c r="B12" s="84" t="s">
        <v>208</v>
      </c>
      <c r="C12" s="85" t="s">
        <v>209</v>
      </c>
      <c r="D12" s="86" t="s">
        <v>121</v>
      </c>
      <c r="E12" s="86" t="s">
        <v>188</v>
      </c>
      <c r="F12" s="4">
        <v>120000</v>
      </c>
      <c r="G12" s="4">
        <v>130000</v>
      </c>
      <c r="H12" s="76">
        <v>120000</v>
      </c>
      <c r="I12" s="77">
        <v>238530</v>
      </c>
      <c r="J12" s="77">
        <v>238530</v>
      </c>
      <c r="K12" s="77">
        <v>137000</v>
      </c>
      <c r="L12" s="78">
        <f t="shared" si="0"/>
        <v>0.5743512346455373</v>
      </c>
      <c r="M12" s="105">
        <v>72</v>
      </c>
      <c r="N12" s="105">
        <v>24</v>
      </c>
      <c r="O12" s="4">
        <v>78000</v>
      </c>
      <c r="P12" s="79">
        <v>78000</v>
      </c>
    </row>
    <row r="13" spans="1:16" ht="38.25">
      <c r="A13" s="122" t="s">
        <v>210</v>
      </c>
      <c r="B13" s="85" t="s">
        <v>211</v>
      </c>
      <c r="C13" s="85" t="s">
        <v>212</v>
      </c>
      <c r="D13" s="86" t="s">
        <v>121</v>
      </c>
      <c r="E13" s="86" t="s">
        <v>188</v>
      </c>
      <c r="F13" s="4">
        <v>48000</v>
      </c>
      <c r="G13" s="4">
        <v>50000</v>
      </c>
      <c r="H13" s="76">
        <v>50000</v>
      </c>
      <c r="I13" s="3">
        <v>137200</v>
      </c>
      <c r="J13" s="3">
        <v>137200</v>
      </c>
      <c r="K13" s="77">
        <v>58500</v>
      </c>
      <c r="L13" s="78">
        <f t="shared" si="0"/>
        <v>0.4263848396501458</v>
      </c>
      <c r="M13" s="105">
        <v>63</v>
      </c>
      <c r="N13" s="105">
        <v>21</v>
      </c>
      <c r="O13" s="4">
        <v>32000</v>
      </c>
      <c r="P13" s="79">
        <v>32000</v>
      </c>
    </row>
    <row r="14" spans="1:16" ht="25.5">
      <c r="A14" s="122" t="s">
        <v>213</v>
      </c>
      <c r="B14" s="84" t="s">
        <v>214</v>
      </c>
      <c r="C14" s="85" t="s">
        <v>215</v>
      </c>
      <c r="D14" s="86" t="s">
        <v>121</v>
      </c>
      <c r="E14" s="86" t="s">
        <v>188</v>
      </c>
      <c r="F14" s="4">
        <v>75000</v>
      </c>
      <c r="G14" s="4">
        <v>85000</v>
      </c>
      <c r="H14" s="76">
        <v>85000</v>
      </c>
      <c r="I14" s="77">
        <v>256610</v>
      </c>
      <c r="J14" s="77">
        <v>256610</v>
      </c>
      <c r="K14" s="77">
        <v>151568</v>
      </c>
      <c r="L14" s="78">
        <f t="shared" si="0"/>
        <v>0.5906550796929192</v>
      </c>
      <c r="M14" s="105">
        <v>70</v>
      </c>
      <c r="N14" s="105">
        <v>23.333333333333332</v>
      </c>
      <c r="O14" s="4">
        <v>69000</v>
      </c>
      <c r="P14" s="79">
        <v>69000</v>
      </c>
    </row>
    <row r="15" spans="1:16" ht="38.25">
      <c r="A15" s="122" t="s">
        <v>216</v>
      </c>
      <c r="B15" s="84" t="s">
        <v>146</v>
      </c>
      <c r="C15" s="85" t="s">
        <v>217</v>
      </c>
      <c r="D15" s="86" t="s">
        <v>121</v>
      </c>
      <c r="E15" s="86" t="s">
        <v>188</v>
      </c>
      <c r="F15" s="4">
        <v>70000</v>
      </c>
      <c r="G15" s="4">
        <v>90000</v>
      </c>
      <c r="H15" s="76">
        <v>90000</v>
      </c>
      <c r="I15" s="77">
        <v>893250</v>
      </c>
      <c r="J15" s="77">
        <v>893250</v>
      </c>
      <c r="K15" s="77">
        <v>180000</v>
      </c>
      <c r="L15" s="78">
        <f t="shared" si="0"/>
        <v>0.20151133501259447</v>
      </c>
      <c r="M15" s="105">
        <v>82</v>
      </c>
      <c r="N15" s="105">
        <v>27.333333333333332</v>
      </c>
      <c r="O15" s="4">
        <v>139000</v>
      </c>
      <c r="P15" s="79">
        <v>139000</v>
      </c>
    </row>
    <row r="16" spans="1:16" ht="38.25">
      <c r="A16" s="123" t="s">
        <v>218</v>
      </c>
      <c r="B16" s="84" t="s">
        <v>219</v>
      </c>
      <c r="C16" s="85" t="s">
        <v>220</v>
      </c>
      <c r="D16" s="86" t="s">
        <v>121</v>
      </c>
      <c r="E16" s="86" t="s">
        <v>188</v>
      </c>
      <c r="F16" s="4" t="s">
        <v>43</v>
      </c>
      <c r="G16" s="4">
        <v>10000</v>
      </c>
      <c r="H16" s="76" t="s">
        <v>43</v>
      </c>
      <c r="I16" s="77">
        <v>170000</v>
      </c>
      <c r="J16" s="77">
        <v>170000</v>
      </c>
      <c r="K16" s="77">
        <v>30000</v>
      </c>
      <c r="L16" s="78">
        <f t="shared" si="0"/>
        <v>0.17647058823529413</v>
      </c>
      <c r="M16" s="105">
        <v>54</v>
      </c>
      <c r="N16" s="105">
        <v>18</v>
      </c>
      <c r="O16" s="116">
        <v>0</v>
      </c>
      <c r="P16" s="79">
        <v>0</v>
      </c>
    </row>
    <row r="17" spans="1:16" ht="38.25">
      <c r="A17" s="123" t="s">
        <v>221</v>
      </c>
      <c r="B17" s="85" t="s">
        <v>152</v>
      </c>
      <c r="C17" s="84" t="s">
        <v>222</v>
      </c>
      <c r="D17" s="86" t="s">
        <v>121</v>
      </c>
      <c r="E17" s="86" t="s">
        <v>188</v>
      </c>
      <c r="F17" s="4" t="s">
        <v>43</v>
      </c>
      <c r="G17" s="4" t="s">
        <v>43</v>
      </c>
      <c r="H17" s="76">
        <v>24000</v>
      </c>
      <c r="I17" s="77">
        <v>163000</v>
      </c>
      <c r="J17" s="77">
        <v>163000</v>
      </c>
      <c r="K17" s="77">
        <v>73220</v>
      </c>
      <c r="L17" s="78">
        <f t="shared" si="0"/>
        <v>0.44920245398773007</v>
      </c>
      <c r="M17" s="105">
        <v>70</v>
      </c>
      <c r="N17" s="105">
        <v>23.333333333333332</v>
      </c>
      <c r="O17" s="116">
        <v>0</v>
      </c>
      <c r="P17" s="79">
        <v>0</v>
      </c>
    </row>
    <row r="18" spans="1:16" ht="38.25">
      <c r="A18" s="123" t="s">
        <v>223</v>
      </c>
      <c r="B18" s="85" t="s">
        <v>155</v>
      </c>
      <c r="C18" s="84" t="s">
        <v>224</v>
      </c>
      <c r="D18" s="88" t="s">
        <v>121</v>
      </c>
      <c r="E18" s="88" t="s">
        <v>188</v>
      </c>
      <c r="F18" s="4">
        <v>40000</v>
      </c>
      <c r="G18" s="4">
        <v>40000</v>
      </c>
      <c r="H18" s="76">
        <v>43000</v>
      </c>
      <c r="I18" s="77">
        <v>191380</v>
      </c>
      <c r="J18" s="77">
        <v>191380</v>
      </c>
      <c r="K18" s="77">
        <v>46520</v>
      </c>
      <c r="L18" s="78">
        <f t="shared" si="0"/>
        <v>0.24307660152576027</v>
      </c>
      <c r="M18" s="105">
        <v>69</v>
      </c>
      <c r="N18" s="105">
        <v>23</v>
      </c>
      <c r="O18" s="76">
        <v>30000</v>
      </c>
      <c r="P18" s="79">
        <v>30000</v>
      </c>
    </row>
    <row r="19" spans="1:16" ht="51">
      <c r="A19" s="123" t="s">
        <v>225</v>
      </c>
      <c r="B19" s="84" t="s">
        <v>226</v>
      </c>
      <c r="C19" s="85" t="s">
        <v>227</v>
      </c>
      <c r="D19" s="88" t="s">
        <v>121</v>
      </c>
      <c r="E19" s="88" t="s">
        <v>188</v>
      </c>
      <c r="F19" s="4">
        <v>36000</v>
      </c>
      <c r="G19" s="4">
        <v>36000</v>
      </c>
      <c r="H19" s="76">
        <v>36000</v>
      </c>
      <c r="I19" s="77">
        <v>175100</v>
      </c>
      <c r="J19" s="77">
        <v>175100</v>
      </c>
      <c r="K19" s="77">
        <v>55100</v>
      </c>
      <c r="L19" s="78">
        <f t="shared" si="0"/>
        <v>0.31467732724157627</v>
      </c>
      <c r="M19" s="105">
        <v>80</v>
      </c>
      <c r="N19" s="105">
        <v>26.666666666666668</v>
      </c>
      <c r="O19" s="4">
        <v>30000</v>
      </c>
      <c r="P19" s="79">
        <v>30000</v>
      </c>
    </row>
    <row r="20" spans="1:16" ht="25.5">
      <c r="A20" s="122" t="s">
        <v>228</v>
      </c>
      <c r="B20" s="84" t="s">
        <v>229</v>
      </c>
      <c r="C20" s="84" t="s">
        <v>230</v>
      </c>
      <c r="D20" s="88" t="s">
        <v>121</v>
      </c>
      <c r="E20" s="88" t="s">
        <v>188</v>
      </c>
      <c r="F20" s="4">
        <v>80000</v>
      </c>
      <c r="G20" s="4">
        <v>90000</v>
      </c>
      <c r="H20" s="76">
        <v>90000</v>
      </c>
      <c r="I20" s="77">
        <v>519790</v>
      </c>
      <c r="J20" s="77">
        <v>519790</v>
      </c>
      <c r="K20" s="77">
        <v>184245</v>
      </c>
      <c r="L20" s="78">
        <f t="shared" si="0"/>
        <v>0.35446045518382424</v>
      </c>
      <c r="M20" s="105">
        <v>79</v>
      </c>
      <c r="N20" s="105">
        <v>26.333333333333332</v>
      </c>
      <c r="O20" s="4">
        <v>80000</v>
      </c>
      <c r="P20" s="79">
        <v>80000</v>
      </c>
    </row>
    <row r="21" spans="1:16" ht="38.25">
      <c r="A21" s="122" t="s">
        <v>231</v>
      </c>
      <c r="B21" s="84" t="s">
        <v>229</v>
      </c>
      <c r="C21" s="84" t="s">
        <v>232</v>
      </c>
      <c r="D21" s="88" t="s">
        <v>121</v>
      </c>
      <c r="E21" s="88" t="s">
        <v>188</v>
      </c>
      <c r="F21" s="4" t="s">
        <v>43</v>
      </c>
      <c r="G21" s="4" t="s">
        <v>43</v>
      </c>
      <c r="H21" s="76">
        <v>0</v>
      </c>
      <c r="I21" s="77">
        <v>135294</v>
      </c>
      <c r="J21" s="77">
        <v>135294</v>
      </c>
      <c r="K21" s="77">
        <v>80000</v>
      </c>
      <c r="L21" s="78">
        <f t="shared" si="0"/>
        <v>0.5913048620042278</v>
      </c>
      <c r="M21" s="105">
        <v>74</v>
      </c>
      <c r="N21" s="105">
        <v>24.666666666666668</v>
      </c>
      <c r="O21" s="4">
        <v>0</v>
      </c>
      <c r="P21" s="79">
        <v>0</v>
      </c>
    </row>
    <row r="22" spans="1:16" ht="25.5">
      <c r="A22" s="122" t="s">
        <v>233</v>
      </c>
      <c r="B22" s="85" t="s">
        <v>234</v>
      </c>
      <c r="C22" s="85" t="s">
        <v>235</v>
      </c>
      <c r="D22" s="86" t="s">
        <v>121</v>
      </c>
      <c r="E22" s="86" t="s">
        <v>188</v>
      </c>
      <c r="F22" s="4" t="s">
        <v>43</v>
      </c>
      <c r="G22" s="4" t="s">
        <v>43</v>
      </c>
      <c r="H22" s="76">
        <v>30000</v>
      </c>
      <c r="I22" s="77">
        <v>173040</v>
      </c>
      <c r="J22" s="77">
        <v>173040</v>
      </c>
      <c r="K22" s="77">
        <v>84000</v>
      </c>
      <c r="L22" s="78">
        <f t="shared" si="0"/>
        <v>0.4854368932038835</v>
      </c>
      <c r="M22" s="105">
        <v>64</v>
      </c>
      <c r="N22" s="105">
        <v>21.333333333333332</v>
      </c>
      <c r="O22" s="4">
        <v>0</v>
      </c>
      <c r="P22" s="79">
        <v>0</v>
      </c>
    </row>
    <row r="24" spans="1:16" s="61" customFormat="1" ht="12.75">
      <c r="A24" s="74"/>
      <c r="B24" s="108" t="s">
        <v>461</v>
      </c>
      <c r="C24" s="104">
        <f>SUBTOTAL(3,C4:C22)</f>
        <v>19</v>
      </c>
      <c r="H24" s="92">
        <f>SUM(H4:H22)</f>
        <v>823000</v>
      </c>
      <c r="K24" s="92">
        <f>SUM(K4:K22)</f>
        <v>1544310</v>
      </c>
      <c r="O24" s="92">
        <f>SUM(O4:O22)</f>
        <v>702000</v>
      </c>
      <c r="P24" s="93">
        <f>SUM(P4:P22)</f>
        <v>702000</v>
      </c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57"/>
    </row>
    <row r="26" ht="12.75">
      <c r="O26" s="32"/>
    </row>
  </sheetData>
  <sheetProtection/>
  <printOptions/>
  <pageMargins left="0" right="0" top="0.7874015748031497" bottom="0.7874015748031497" header="0.3937007874015748" footer="0.5905511811023623"/>
  <pageSetup fitToHeight="2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11.28125" style="74" bestFit="1" customWidth="1"/>
    <col min="2" max="2" width="24.00390625" style="74" bestFit="1" customWidth="1"/>
    <col min="3" max="3" width="34.140625" style="74" customWidth="1"/>
    <col min="4" max="4" width="5.57421875" style="74" hidden="1" customWidth="1"/>
    <col min="5" max="5" width="5.00390625" style="74" hidden="1" customWidth="1"/>
    <col min="6" max="8" width="10.00390625" style="74" bestFit="1" customWidth="1"/>
    <col min="9" max="11" width="9.140625" style="74" customWidth="1"/>
    <col min="12" max="12" width="8.7109375" style="74" bestFit="1" customWidth="1"/>
    <col min="13" max="13" width="5.7109375" style="111" bestFit="1" customWidth="1"/>
    <col min="14" max="14" width="5.8515625" style="111" bestFit="1" customWidth="1"/>
    <col min="15" max="15" width="9.140625" style="74" bestFit="1" customWidth="1"/>
    <col min="16" max="16" width="12.00390625" style="74" bestFit="1" customWidth="1"/>
    <col min="17" max="16384" width="9.140625" style="74" customWidth="1"/>
  </cols>
  <sheetData>
    <row r="1" spans="1:14" s="61" customFormat="1" ht="14.25">
      <c r="A1" s="98" t="s">
        <v>239</v>
      </c>
      <c r="B1" s="102" t="s">
        <v>487</v>
      </c>
      <c r="M1" s="110"/>
      <c r="N1" s="110"/>
    </row>
    <row r="3" spans="1:16" s="2" customFormat="1" ht="50.25" customHeight="1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236</v>
      </c>
      <c r="B4" s="100" t="s">
        <v>237</v>
      </c>
      <c r="C4" s="100" t="s">
        <v>238</v>
      </c>
      <c r="D4" s="101" t="s">
        <v>121</v>
      </c>
      <c r="E4" s="101" t="s">
        <v>239</v>
      </c>
      <c r="F4" s="4" t="s">
        <v>43</v>
      </c>
      <c r="G4" s="4" t="s">
        <v>43</v>
      </c>
      <c r="H4" s="76" t="s">
        <v>43</v>
      </c>
      <c r="I4" s="77">
        <v>165600</v>
      </c>
      <c r="J4" s="77">
        <v>165600</v>
      </c>
      <c r="K4" s="77">
        <v>130000</v>
      </c>
      <c r="L4" s="78">
        <f aca="true" t="shared" si="0" ref="L4:L28">K4/J4</f>
        <v>0.785024154589372</v>
      </c>
      <c r="M4" s="105">
        <v>23</v>
      </c>
      <c r="N4" s="105">
        <v>7.666666666666667</v>
      </c>
      <c r="O4" s="4">
        <v>0</v>
      </c>
      <c r="P4" s="79">
        <v>0</v>
      </c>
    </row>
    <row r="5" spans="1:16" ht="38.25">
      <c r="A5" s="122" t="s">
        <v>240</v>
      </c>
      <c r="B5" s="84" t="s">
        <v>99</v>
      </c>
      <c r="C5" s="85" t="s">
        <v>241</v>
      </c>
      <c r="D5" s="86" t="s">
        <v>121</v>
      </c>
      <c r="E5" s="86" t="s">
        <v>239</v>
      </c>
      <c r="F5" s="4" t="s">
        <v>43</v>
      </c>
      <c r="G5" s="4" t="s">
        <v>43</v>
      </c>
      <c r="H5" s="76">
        <v>30000</v>
      </c>
      <c r="I5" s="77">
        <v>42000</v>
      </c>
      <c r="J5" s="77">
        <v>42000</v>
      </c>
      <c r="K5" s="77">
        <v>35000</v>
      </c>
      <c r="L5" s="78">
        <f t="shared" si="0"/>
        <v>0.8333333333333334</v>
      </c>
      <c r="M5" s="105">
        <v>79</v>
      </c>
      <c r="N5" s="105">
        <v>26.333333333333332</v>
      </c>
      <c r="O5" s="4">
        <v>0</v>
      </c>
      <c r="P5" s="79">
        <v>0</v>
      </c>
    </row>
    <row r="6" spans="1:16" ht="22.5" customHeight="1">
      <c r="A6" s="122" t="s">
        <v>242</v>
      </c>
      <c r="B6" s="85" t="s">
        <v>67</v>
      </c>
      <c r="C6" s="85" t="s">
        <v>243</v>
      </c>
      <c r="D6" s="86" t="s">
        <v>121</v>
      </c>
      <c r="E6" s="86" t="s">
        <v>239</v>
      </c>
      <c r="F6" s="4" t="s">
        <v>43</v>
      </c>
      <c r="G6" s="4" t="s">
        <v>43</v>
      </c>
      <c r="H6" s="76">
        <v>45000</v>
      </c>
      <c r="I6" s="77">
        <v>902000</v>
      </c>
      <c r="J6" s="77">
        <v>902000</v>
      </c>
      <c r="K6" s="77">
        <v>160000</v>
      </c>
      <c r="L6" s="78">
        <f t="shared" si="0"/>
        <v>0.17738359201773837</v>
      </c>
      <c r="M6" s="105">
        <v>66</v>
      </c>
      <c r="N6" s="105">
        <v>22</v>
      </c>
      <c r="O6" s="76">
        <v>50000</v>
      </c>
      <c r="P6" s="79">
        <v>50000</v>
      </c>
    </row>
    <row r="7" spans="1:16" ht="25.5">
      <c r="A7" s="122" t="s">
        <v>244</v>
      </c>
      <c r="B7" s="84" t="s">
        <v>127</v>
      </c>
      <c r="C7" s="85" t="s">
        <v>245</v>
      </c>
      <c r="D7" s="86" t="s">
        <v>121</v>
      </c>
      <c r="E7" s="86" t="s">
        <v>239</v>
      </c>
      <c r="F7" s="4">
        <v>250000</v>
      </c>
      <c r="G7" s="4">
        <v>200000</v>
      </c>
      <c r="H7" s="76">
        <v>200000</v>
      </c>
      <c r="I7" s="77">
        <v>701050</v>
      </c>
      <c r="J7" s="77">
        <v>836540</v>
      </c>
      <c r="K7" s="77">
        <v>701050</v>
      </c>
      <c r="L7" s="78">
        <f t="shared" si="0"/>
        <v>0.8380352403949602</v>
      </c>
      <c r="M7" s="105">
        <v>64</v>
      </c>
      <c r="N7" s="105">
        <v>21.333333333333332</v>
      </c>
      <c r="O7" s="4">
        <v>100000</v>
      </c>
      <c r="P7" s="79">
        <v>100000</v>
      </c>
    </row>
    <row r="8" spans="1:16" ht="25.5">
      <c r="A8" s="122" t="s">
        <v>246</v>
      </c>
      <c r="B8" s="85" t="s">
        <v>247</v>
      </c>
      <c r="C8" s="85" t="s">
        <v>248</v>
      </c>
      <c r="D8" s="86" t="s">
        <v>121</v>
      </c>
      <c r="E8" s="86" t="s">
        <v>239</v>
      </c>
      <c r="F8" s="4">
        <v>180000</v>
      </c>
      <c r="G8" s="4">
        <v>180000</v>
      </c>
      <c r="H8" s="76">
        <v>180000</v>
      </c>
      <c r="I8" s="77">
        <v>1793700</v>
      </c>
      <c r="J8" s="77">
        <v>1793700</v>
      </c>
      <c r="K8" s="77">
        <v>180000</v>
      </c>
      <c r="L8" s="78">
        <f t="shared" si="0"/>
        <v>0.10035122930255895</v>
      </c>
      <c r="M8" s="105">
        <v>84</v>
      </c>
      <c r="N8" s="105">
        <v>28</v>
      </c>
      <c r="O8" s="4">
        <v>140000</v>
      </c>
      <c r="P8" s="79">
        <v>140000</v>
      </c>
    </row>
    <row r="9" spans="1:16" ht="38.25">
      <c r="A9" s="122" t="s">
        <v>249</v>
      </c>
      <c r="B9" s="84" t="s">
        <v>73</v>
      </c>
      <c r="C9" s="85" t="s">
        <v>250</v>
      </c>
      <c r="D9" s="86" t="s">
        <v>121</v>
      </c>
      <c r="E9" s="86" t="s">
        <v>239</v>
      </c>
      <c r="F9" s="4">
        <v>50000</v>
      </c>
      <c r="G9" s="4">
        <v>50000</v>
      </c>
      <c r="H9" s="76">
        <v>50000</v>
      </c>
      <c r="I9" s="77">
        <v>174217</v>
      </c>
      <c r="J9" s="77">
        <v>174217</v>
      </c>
      <c r="K9" s="77">
        <v>144885</v>
      </c>
      <c r="L9" s="78">
        <f t="shared" si="0"/>
        <v>0.8316352594752521</v>
      </c>
      <c r="M9" s="105">
        <v>51</v>
      </c>
      <c r="N9" s="105">
        <v>17</v>
      </c>
      <c r="O9" s="4">
        <v>50000</v>
      </c>
      <c r="P9" s="79">
        <v>50000</v>
      </c>
    </row>
    <row r="10" spans="1:16" ht="25.5">
      <c r="A10" s="122" t="s">
        <v>251</v>
      </c>
      <c r="B10" s="84" t="s">
        <v>192</v>
      </c>
      <c r="C10" s="85" t="s">
        <v>252</v>
      </c>
      <c r="D10" s="86" t="s">
        <v>121</v>
      </c>
      <c r="E10" s="86" t="s">
        <v>239</v>
      </c>
      <c r="F10" s="4" t="s">
        <v>43</v>
      </c>
      <c r="G10" s="4" t="s">
        <v>43</v>
      </c>
      <c r="H10" s="76" t="s">
        <v>43</v>
      </c>
      <c r="I10" s="77">
        <v>720845</v>
      </c>
      <c r="J10" s="77">
        <v>720845</v>
      </c>
      <c r="K10" s="77">
        <v>379900</v>
      </c>
      <c r="L10" s="78">
        <f t="shared" si="0"/>
        <v>0.5270203719246163</v>
      </c>
      <c r="M10" s="105">
        <v>60</v>
      </c>
      <c r="N10" s="105">
        <v>20</v>
      </c>
      <c r="O10" s="4">
        <v>40000</v>
      </c>
      <c r="P10" s="79">
        <v>40000</v>
      </c>
    </row>
    <row r="11" spans="1:16" ht="25.5">
      <c r="A11" s="122" t="s">
        <v>253</v>
      </c>
      <c r="B11" s="84" t="s">
        <v>254</v>
      </c>
      <c r="C11" s="85" t="s">
        <v>255</v>
      </c>
      <c r="D11" s="88" t="s">
        <v>121</v>
      </c>
      <c r="E11" s="88" t="s">
        <v>239</v>
      </c>
      <c r="F11" s="4">
        <v>200000</v>
      </c>
      <c r="G11" s="4">
        <v>200000</v>
      </c>
      <c r="H11" s="76">
        <v>225000</v>
      </c>
      <c r="I11" s="77">
        <v>361100</v>
      </c>
      <c r="J11" s="77">
        <v>361100</v>
      </c>
      <c r="K11" s="77">
        <v>300000</v>
      </c>
      <c r="L11" s="78">
        <f t="shared" si="0"/>
        <v>0.8307947936859595</v>
      </c>
      <c r="M11" s="105">
        <v>75</v>
      </c>
      <c r="N11" s="105">
        <v>25</v>
      </c>
      <c r="O11" s="4">
        <v>200000</v>
      </c>
      <c r="P11" s="79">
        <v>200000</v>
      </c>
    </row>
    <row r="12" spans="1:16" ht="25.5">
      <c r="A12" s="122" t="s">
        <v>256</v>
      </c>
      <c r="B12" s="84" t="s">
        <v>254</v>
      </c>
      <c r="C12" s="85" t="s">
        <v>257</v>
      </c>
      <c r="D12" s="88" t="s">
        <v>121</v>
      </c>
      <c r="E12" s="88" t="s">
        <v>239</v>
      </c>
      <c r="F12" s="4">
        <v>50000</v>
      </c>
      <c r="G12" s="4">
        <v>50000</v>
      </c>
      <c r="H12" s="76">
        <v>67000</v>
      </c>
      <c r="I12" s="77">
        <v>553500</v>
      </c>
      <c r="J12" s="77">
        <v>553500</v>
      </c>
      <c r="K12" s="77">
        <v>150000</v>
      </c>
      <c r="L12" s="78">
        <f t="shared" si="0"/>
        <v>0.27100271002710025</v>
      </c>
      <c r="M12" s="105">
        <v>74</v>
      </c>
      <c r="N12" s="105">
        <v>24.666666666666668</v>
      </c>
      <c r="O12" s="4">
        <v>40000</v>
      </c>
      <c r="P12" s="79">
        <v>40000</v>
      </c>
    </row>
    <row r="13" spans="1:16" ht="25.5">
      <c r="A13" s="122" t="s">
        <v>258</v>
      </c>
      <c r="B13" s="85" t="s">
        <v>197</v>
      </c>
      <c r="C13" s="85" t="s">
        <v>259</v>
      </c>
      <c r="D13" s="86" t="s">
        <v>121</v>
      </c>
      <c r="E13" s="86" t="s">
        <v>239</v>
      </c>
      <c r="F13" s="4">
        <v>22000</v>
      </c>
      <c r="G13" s="4">
        <v>22000</v>
      </c>
      <c r="H13" s="76">
        <v>24000</v>
      </c>
      <c r="I13" s="77">
        <v>46900</v>
      </c>
      <c r="J13" s="77">
        <v>46900</v>
      </c>
      <c r="K13" s="77">
        <v>36400</v>
      </c>
      <c r="L13" s="78">
        <f t="shared" si="0"/>
        <v>0.7761194029850746</v>
      </c>
      <c r="M13" s="105">
        <v>72</v>
      </c>
      <c r="N13" s="105">
        <v>24</v>
      </c>
      <c r="O13" s="4">
        <v>23000</v>
      </c>
      <c r="P13" s="79">
        <v>23000</v>
      </c>
    </row>
    <row r="14" spans="1:16" ht="25.5">
      <c r="A14" s="122" t="s">
        <v>260</v>
      </c>
      <c r="B14" s="85" t="s">
        <v>197</v>
      </c>
      <c r="C14" s="85" t="s">
        <v>261</v>
      </c>
      <c r="D14" s="86" t="s">
        <v>121</v>
      </c>
      <c r="E14" s="86" t="s">
        <v>239</v>
      </c>
      <c r="F14" s="4">
        <v>174000</v>
      </c>
      <c r="G14" s="4">
        <v>125000</v>
      </c>
      <c r="H14" s="76">
        <v>125000</v>
      </c>
      <c r="I14" s="77">
        <v>817612</v>
      </c>
      <c r="J14" s="77">
        <v>817612</v>
      </c>
      <c r="K14" s="77">
        <v>151440</v>
      </c>
      <c r="L14" s="78">
        <f t="shared" si="0"/>
        <v>0.1852223303963249</v>
      </c>
      <c r="M14" s="105">
        <v>78</v>
      </c>
      <c r="N14" s="105">
        <v>26</v>
      </c>
      <c r="O14" s="4">
        <v>120000</v>
      </c>
      <c r="P14" s="79">
        <v>120000</v>
      </c>
    </row>
    <row r="15" spans="1:16" ht="25.5">
      <c r="A15" s="122" t="s">
        <v>262</v>
      </c>
      <c r="B15" s="84" t="s">
        <v>76</v>
      </c>
      <c r="C15" s="85" t="s">
        <v>263</v>
      </c>
      <c r="D15" s="86" t="s">
        <v>121</v>
      </c>
      <c r="E15" s="86" t="s">
        <v>239</v>
      </c>
      <c r="F15" s="4" t="s">
        <v>43</v>
      </c>
      <c r="G15" s="4" t="s">
        <v>43</v>
      </c>
      <c r="H15" s="76" t="s">
        <v>43</v>
      </c>
      <c r="I15" s="77">
        <v>63001</v>
      </c>
      <c r="J15" s="77">
        <v>63001</v>
      </c>
      <c r="K15" s="77">
        <v>53501</v>
      </c>
      <c r="L15" s="78">
        <f t="shared" si="0"/>
        <v>0.8492087427183695</v>
      </c>
      <c r="M15" s="105">
        <v>71</v>
      </c>
      <c r="N15" s="105">
        <v>23.666666666666668</v>
      </c>
      <c r="O15" s="4">
        <v>23000</v>
      </c>
      <c r="P15" s="79">
        <v>23000</v>
      </c>
    </row>
    <row r="16" spans="1:16" ht="25.5">
      <c r="A16" s="122" t="s">
        <v>264</v>
      </c>
      <c r="B16" s="84" t="s">
        <v>205</v>
      </c>
      <c r="C16" s="84" t="s">
        <v>265</v>
      </c>
      <c r="D16" s="88" t="s">
        <v>121</v>
      </c>
      <c r="E16" s="88" t="s">
        <v>239</v>
      </c>
      <c r="F16" s="4" t="s">
        <v>43</v>
      </c>
      <c r="G16" s="4" t="s">
        <v>43</v>
      </c>
      <c r="H16" s="76" t="s">
        <v>43</v>
      </c>
      <c r="I16" s="77">
        <v>132400</v>
      </c>
      <c r="J16" s="77">
        <v>132400</v>
      </c>
      <c r="K16" s="77">
        <v>112000</v>
      </c>
      <c r="L16" s="78">
        <f t="shared" si="0"/>
        <v>0.8459214501510574</v>
      </c>
      <c r="M16" s="105">
        <v>74</v>
      </c>
      <c r="N16" s="105">
        <v>24.666666666666668</v>
      </c>
      <c r="O16" s="4">
        <v>40000</v>
      </c>
      <c r="P16" s="79">
        <v>40000</v>
      </c>
    </row>
    <row r="17" spans="1:16" ht="38.25">
      <c r="A17" s="122" t="s">
        <v>266</v>
      </c>
      <c r="B17" s="85" t="s">
        <v>211</v>
      </c>
      <c r="C17" s="85" t="s">
        <v>267</v>
      </c>
      <c r="D17" s="86" t="s">
        <v>121</v>
      </c>
      <c r="E17" s="86" t="s">
        <v>239</v>
      </c>
      <c r="F17" s="4">
        <v>220000</v>
      </c>
      <c r="G17" s="4">
        <v>200000</v>
      </c>
      <c r="H17" s="76">
        <v>200000</v>
      </c>
      <c r="I17" s="77">
        <v>2137993</v>
      </c>
      <c r="J17" s="77">
        <v>2137993</v>
      </c>
      <c r="K17" s="77">
        <v>380000</v>
      </c>
      <c r="L17" s="78">
        <f t="shared" si="0"/>
        <v>0.17773678398385775</v>
      </c>
      <c r="M17" s="105">
        <v>74</v>
      </c>
      <c r="N17" s="105">
        <v>24.666666666666668</v>
      </c>
      <c r="O17" s="4">
        <v>190000</v>
      </c>
      <c r="P17" s="79">
        <v>190000</v>
      </c>
    </row>
    <row r="18" spans="1:16" ht="38.25">
      <c r="A18" s="122" t="s">
        <v>268</v>
      </c>
      <c r="B18" s="84" t="s">
        <v>214</v>
      </c>
      <c r="C18" s="85" t="s">
        <v>269</v>
      </c>
      <c r="D18" s="86" t="s">
        <v>121</v>
      </c>
      <c r="E18" s="86" t="s">
        <v>239</v>
      </c>
      <c r="F18" s="4">
        <v>25000</v>
      </c>
      <c r="G18" s="4">
        <v>25000</v>
      </c>
      <c r="H18" s="76">
        <v>25000</v>
      </c>
      <c r="I18" s="77">
        <v>72000</v>
      </c>
      <c r="J18" s="77">
        <v>72000</v>
      </c>
      <c r="K18" s="77">
        <v>25000</v>
      </c>
      <c r="L18" s="78">
        <f t="shared" si="0"/>
        <v>0.3472222222222222</v>
      </c>
      <c r="M18" s="105">
        <v>75</v>
      </c>
      <c r="N18" s="105">
        <v>25</v>
      </c>
      <c r="O18" s="4">
        <v>24000</v>
      </c>
      <c r="P18" s="79">
        <v>24000</v>
      </c>
    </row>
    <row r="19" spans="1:16" ht="38.25">
      <c r="A19" s="122" t="s">
        <v>270</v>
      </c>
      <c r="B19" s="84" t="s">
        <v>214</v>
      </c>
      <c r="C19" s="85" t="s">
        <v>271</v>
      </c>
      <c r="D19" s="86" t="s">
        <v>121</v>
      </c>
      <c r="E19" s="86" t="s">
        <v>239</v>
      </c>
      <c r="F19" s="4">
        <v>50000</v>
      </c>
      <c r="G19" s="4">
        <v>50000</v>
      </c>
      <c r="H19" s="76">
        <v>50000</v>
      </c>
      <c r="I19" s="77">
        <v>83000</v>
      </c>
      <c r="J19" s="77">
        <v>83000</v>
      </c>
      <c r="K19" s="77">
        <v>70000</v>
      </c>
      <c r="L19" s="78">
        <f t="shared" si="0"/>
        <v>0.8433734939759037</v>
      </c>
      <c r="M19" s="105">
        <v>70</v>
      </c>
      <c r="N19" s="105">
        <v>23.333333333333332</v>
      </c>
      <c r="O19" s="4">
        <v>50000</v>
      </c>
      <c r="P19" s="79">
        <v>50000</v>
      </c>
    </row>
    <row r="20" spans="1:16" ht="38.25">
      <c r="A20" s="122" t="s">
        <v>272</v>
      </c>
      <c r="B20" s="85" t="s">
        <v>107</v>
      </c>
      <c r="C20" s="85" t="s">
        <v>273</v>
      </c>
      <c r="D20" s="86" t="s">
        <v>121</v>
      </c>
      <c r="E20" s="86" t="s">
        <v>239</v>
      </c>
      <c r="F20" s="4" t="s">
        <v>43</v>
      </c>
      <c r="G20" s="4" t="s">
        <v>43</v>
      </c>
      <c r="H20" s="76">
        <v>45000</v>
      </c>
      <c r="I20" s="77">
        <v>124100</v>
      </c>
      <c r="J20" s="77">
        <v>124100</v>
      </c>
      <c r="K20" s="77">
        <v>104500</v>
      </c>
      <c r="L20" s="78">
        <f t="shared" si="0"/>
        <v>0.8420628525382756</v>
      </c>
      <c r="M20" s="105">
        <v>80</v>
      </c>
      <c r="N20" s="105">
        <v>26.666666666666668</v>
      </c>
      <c r="O20" s="4">
        <v>60000</v>
      </c>
      <c r="P20" s="79">
        <v>60000</v>
      </c>
    </row>
    <row r="21" spans="1:16" ht="38.25">
      <c r="A21" s="122" t="s">
        <v>274</v>
      </c>
      <c r="B21" s="84" t="s">
        <v>275</v>
      </c>
      <c r="C21" s="85" t="s">
        <v>276</v>
      </c>
      <c r="D21" s="86" t="s">
        <v>121</v>
      </c>
      <c r="E21" s="86" t="s">
        <v>239</v>
      </c>
      <c r="F21" s="4">
        <v>50000</v>
      </c>
      <c r="G21" s="4">
        <v>135000</v>
      </c>
      <c r="H21" s="76">
        <v>122000</v>
      </c>
      <c r="I21" s="77">
        <v>1583080</v>
      </c>
      <c r="J21" s="77">
        <v>1583080</v>
      </c>
      <c r="K21" s="77">
        <v>220360</v>
      </c>
      <c r="L21" s="78">
        <f t="shared" si="0"/>
        <v>0.13919700836344343</v>
      </c>
      <c r="M21" s="105">
        <v>67</v>
      </c>
      <c r="N21" s="105">
        <v>22.333333333333332</v>
      </c>
      <c r="O21" s="4">
        <v>90000</v>
      </c>
      <c r="P21" s="79">
        <v>90000</v>
      </c>
    </row>
    <row r="22" spans="1:16" ht="25.5">
      <c r="A22" s="122" t="s">
        <v>277</v>
      </c>
      <c r="B22" s="84" t="s">
        <v>278</v>
      </c>
      <c r="C22" s="84" t="s">
        <v>279</v>
      </c>
      <c r="D22" s="86" t="s">
        <v>121</v>
      </c>
      <c r="E22" s="86" t="s">
        <v>239</v>
      </c>
      <c r="F22" s="4">
        <v>70000</v>
      </c>
      <c r="G22" s="4">
        <v>120000</v>
      </c>
      <c r="H22" s="76">
        <v>120000</v>
      </c>
      <c r="I22" s="77">
        <v>235088</v>
      </c>
      <c r="J22" s="77">
        <v>235088</v>
      </c>
      <c r="K22" s="77">
        <v>199823</v>
      </c>
      <c r="L22" s="78">
        <f t="shared" si="0"/>
        <v>0.8499923432927244</v>
      </c>
      <c r="M22" s="105">
        <v>77</v>
      </c>
      <c r="N22" s="105">
        <v>25.666666666666668</v>
      </c>
      <c r="O22" s="4">
        <v>110000</v>
      </c>
      <c r="P22" s="79">
        <v>110000</v>
      </c>
    </row>
    <row r="23" spans="1:16" ht="25.5">
      <c r="A23" s="122" t="s">
        <v>280</v>
      </c>
      <c r="B23" s="84" t="s">
        <v>281</v>
      </c>
      <c r="C23" s="85" t="s">
        <v>282</v>
      </c>
      <c r="D23" s="86" t="s">
        <v>121</v>
      </c>
      <c r="E23" s="86" t="s">
        <v>239</v>
      </c>
      <c r="F23" s="4">
        <v>45000</v>
      </c>
      <c r="G23" s="4">
        <v>45000</v>
      </c>
      <c r="H23" s="76">
        <v>48000</v>
      </c>
      <c r="I23" s="77">
        <v>1154200</v>
      </c>
      <c r="J23" s="77">
        <v>1154200</v>
      </c>
      <c r="K23" s="77">
        <v>162500</v>
      </c>
      <c r="L23" s="78">
        <f t="shared" si="0"/>
        <v>0.1407901576849766</v>
      </c>
      <c r="M23" s="105">
        <v>68</v>
      </c>
      <c r="N23" s="105">
        <v>22.666666666666668</v>
      </c>
      <c r="O23" s="4">
        <v>40000</v>
      </c>
      <c r="P23" s="79">
        <v>40000</v>
      </c>
    </row>
    <row r="24" spans="1:16" ht="38.25">
      <c r="A24" s="122" t="s">
        <v>283</v>
      </c>
      <c r="B24" s="85" t="s">
        <v>152</v>
      </c>
      <c r="C24" s="85" t="s">
        <v>284</v>
      </c>
      <c r="D24" s="86" t="s">
        <v>121</v>
      </c>
      <c r="E24" s="86" t="s">
        <v>239</v>
      </c>
      <c r="F24" s="4">
        <v>0</v>
      </c>
      <c r="G24" s="4" t="s">
        <v>43</v>
      </c>
      <c r="H24" s="76" t="s">
        <v>43</v>
      </c>
      <c r="I24" s="77">
        <v>655522</v>
      </c>
      <c r="J24" s="77">
        <v>655522</v>
      </c>
      <c r="K24" s="77">
        <v>151800</v>
      </c>
      <c r="L24" s="78">
        <f t="shared" si="0"/>
        <v>0.2315711753381275</v>
      </c>
      <c r="M24" s="105">
        <v>63</v>
      </c>
      <c r="N24" s="105">
        <v>21</v>
      </c>
      <c r="O24" s="4">
        <v>0</v>
      </c>
      <c r="P24" s="79">
        <v>0</v>
      </c>
    </row>
    <row r="25" spans="1:16" ht="38.25">
      <c r="A25" s="123" t="s">
        <v>285</v>
      </c>
      <c r="B25" s="85" t="s">
        <v>155</v>
      </c>
      <c r="C25" s="84" t="s">
        <v>286</v>
      </c>
      <c r="D25" s="88" t="s">
        <v>121</v>
      </c>
      <c r="E25" s="88" t="s">
        <v>239</v>
      </c>
      <c r="F25" s="4">
        <v>67000</v>
      </c>
      <c r="G25" s="4">
        <v>50000</v>
      </c>
      <c r="H25" s="76">
        <v>80000</v>
      </c>
      <c r="I25" s="77">
        <v>715161</v>
      </c>
      <c r="J25" s="77">
        <v>715161</v>
      </c>
      <c r="K25" s="77">
        <v>226809</v>
      </c>
      <c r="L25" s="78">
        <f t="shared" si="0"/>
        <v>0.3171439717769845</v>
      </c>
      <c r="M25" s="105">
        <v>73</v>
      </c>
      <c r="N25" s="105">
        <v>24.333333333333332</v>
      </c>
      <c r="O25" s="4">
        <v>80000</v>
      </c>
      <c r="P25" s="79">
        <v>80000</v>
      </c>
    </row>
    <row r="26" spans="1:16" ht="51">
      <c r="A26" s="122" t="s">
        <v>287</v>
      </c>
      <c r="B26" s="84" t="s">
        <v>288</v>
      </c>
      <c r="C26" s="84" t="s">
        <v>289</v>
      </c>
      <c r="D26" s="88" t="s">
        <v>121</v>
      </c>
      <c r="E26" s="88" t="s">
        <v>239</v>
      </c>
      <c r="F26" s="118" t="s">
        <v>43</v>
      </c>
      <c r="G26" s="4">
        <v>25000</v>
      </c>
      <c r="H26" s="76">
        <v>20000</v>
      </c>
      <c r="I26" s="77">
        <v>51500</v>
      </c>
      <c r="J26" s="77">
        <v>51500</v>
      </c>
      <c r="K26" s="77">
        <v>43500</v>
      </c>
      <c r="L26" s="78">
        <f t="shared" si="0"/>
        <v>0.8446601941747572</v>
      </c>
      <c r="M26" s="105">
        <v>69</v>
      </c>
      <c r="N26" s="105">
        <v>23</v>
      </c>
      <c r="O26" s="4">
        <v>20000</v>
      </c>
      <c r="P26" s="79">
        <v>20000</v>
      </c>
    </row>
    <row r="27" spans="1:16" ht="38.25">
      <c r="A27" s="122" t="s">
        <v>290</v>
      </c>
      <c r="B27" s="84" t="s">
        <v>291</v>
      </c>
      <c r="C27" s="85" t="s">
        <v>292</v>
      </c>
      <c r="D27" s="86" t="s">
        <v>121</v>
      </c>
      <c r="E27" s="86" t="s">
        <v>239</v>
      </c>
      <c r="F27" s="4" t="s">
        <v>43</v>
      </c>
      <c r="G27" s="4" t="s">
        <v>43</v>
      </c>
      <c r="H27" s="76">
        <v>54000</v>
      </c>
      <c r="I27" s="77">
        <v>1059440</v>
      </c>
      <c r="J27" s="77">
        <v>1059440</v>
      </c>
      <c r="K27" s="77">
        <v>97000</v>
      </c>
      <c r="L27" s="78">
        <f t="shared" si="0"/>
        <v>0.09155780412293286</v>
      </c>
      <c r="M27" s="105">
        <v>68</v>
      </c>
      <c r="N27" s="105">
        <v>22.666666666666668</v>
      </c>
      <c r="O27" s="4">
        <v>45000</v>
      </c>
      <c r="P27" s="79">
        <v>45000</v>
      </c>
    </row>
    <row r="28" spans="1:16" ht="12.75">
      <c r="A28" s="122" t="s">
        <v>293</v>
      </c>
      <c r="B28" s="85" t="s">
        <v>294</v>
      </c>
      <c r="C28" s="85" t="s">
        <v>295</v>
      </c>
      <c r="D28" s="86" t="s">
        <v>121</v>
      </c>
      <c r="E28" s="86" t="s">
        <v>239</v>
      </c>
      <c r="F28" s="4" t="s">
        <v>43</v>
      </c>
      <c r="G28" s="4" t="s">
        <v>43</v>
      </c>
      <c r="H28" s="76" t="s">
        <v>43</v>
      </c>
      <c r="I28" s="77">
        <v>290350</v>
      </c>
      <c r="J28" s="77">
        <v>290350</v>
      </c>
      <c r="K28" s="77">
        <v>199000</v>
      </c>
      <c r="L28" s="78">
        <f t="shared" si="0"/>
        <v>0.6853797141381092</v>
      </c>
      <c r="M28" s="117">
        <v>69</v>
      </c>
      <c r="N28" s="105">
        <v>23</v>
      </c>
      <c r="O28" s="4">
        <v>70000</v>
      </c>
      <c r="P28" s="79">
        <v>70000</v>
      </c>
    </row>
    <row r="30" spans="1:16" s="61" customFormat="1" ht="12.75">
      <c r="A30" s="74"/>
      <c r="B30" s="108" t="s">
        <v>461</v>
      </c>
      <c r="C30" s="104">
        <f>SUBTOTAL(3,C4:C28)</f>
        <v>25</v>
      </c>
      <c r="H30" s="92">
        <f>SUM(H4:H28)</f>
        <v>1710000</v>
      </c>
      <c r="K30" s="92">
        <f>SUM(K4:K28)</f>
        <v>4414468</v>
      </c>
      <c r="M30" s="110"/>
      <c r="N30" s="110"/>
      <c r="O30" s="92">
        <f>SUM(O4:O28)</f>
        <v>1605000</v>
      </c>
      <c r="P30" s="93">
        <f>SUM(P4:P28)</f>
        <v>1605000</v>
      </c>
    </row>
    <row r="31" spans="1:1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57"/>
    </row>
    <row r="32" ht="12.75">
      <c r="O32" s="32"/>
    </row>
  </sheetData>
  <sheetProtection/>
  <printOptions/>
  <pageMargins left="0" right="0" top="0.7874015748031497" bottom="0.7874015748031497" header="0.5118110236220472" footer="0.5118110236220472"/>
  <pageSetup fitToHeight="3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1.28125" style="74" bestFit="1" customWidth="1"/>
    <col min="2" max="2" width="27.8515625" style="74" bestFit="1" customWidth="1"/>
    <col min="3" max="3" width="28.421875" style="74" customWidth="1"/>
    <col min="4" max="4" width="5.57421875" style="74" hidden="1" customWidth="1"/>
    <col min="5" max="5" width="5.421875" style="74" hidden="1" customWidth="1"/>
    <col min="6" max="8" width="9.00390625" style="74" bestFit="1" customWidth="1"/>
    <col min="9" max="9" width="9.140625" style="74" customWidth="1"/>
    <col min="10" max="10" width="9.140625" style="74" bestFit="1" customWidth="1"/>
    <col min="11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8.7109375" style="74" bestFit="1" customWidth="1"/>
    <col min="16" max="16" width="11.7109375" style="74" customWidth="1"/>
    <col min="17" max="16384" width="9.140625" style="74" customWidth="1"/>
  </cols>
  <sheetData>
    <row r="1" spans="1:2" s="61" customFormat="1" ht="14.25">
      <c r="A1" s="98" t="s">
        <v>300</v>
      </c>
      <c r="B1" s="102" t="s">
        <v>488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38.25">
      <c r="A4" s="121" t="s">
        <v>296</v>
      </c>
      <c r="B4" s="100" t="s">
        <v>297</v>
      </c>
      <c r="C4" s="100" t="s">
        <v>298</v>
      </c>
      <c r="D4" s="101" t="s">
        <v>299</v>
      </c>
      <c r="E4" s="101" t="s">
        <v>300</v>
      </c>
      <c r="F4" s="4" t="s">
        <v>43</v>
      </c>
      <c r="G4" s="4" t="s">
        <v>43</v>
      </c>
      <c r="H4" s="76">
        <v>98000</v>
      </c>
      <c r="I4" s="77">
        <v>185000</v>
      </c>
      <c r="J4" s="77">
        <v>185000</v>
      </c>
      <c r="K4" s="77">
        <v>60200</v>
      </c>
      <c r="L4" s="78">
        <f aca="true" t="shared" si="0" ref="L4:L14">K4/J4</f>
        <v>0.3254054054054054</v>
      </c>
      <c r="M4" s="105">
        <v>73</v>
      </c>
      <c r="N4" s="105">
        <v>24.333333333333332</v>
      </c>
      <c r="O4" s="4">
        <v>45000</v>
      </c>
      <c r="P4" s="79">
        <v>45000</v>
      </c>
    </row>
    <row r="5" spans="1:16" ht="38.25">
      <c r="A5" s="122" t="s">
        <v>301</v>
      </c>
      <c r="B5" s="85" t="s">
        <v>302</v>
      </c>
      <c r="C5" s="85" t="s">
        <v>303</v>
      </c>
      <c r="D5" s="86" t="s">
        <v>299</v>
      </c>
      <c r="E5" s="86" t="s">
        <v>300</v>
      </c>
      <c r="F5" s="4" t="s">
        <v>43</v>
      </c>
      <c r="G5" s="4">
        <v>100000</v>
      </c>
      <c r="H5" s="76">
        <v>100000</v>
      </c>
      <c r="I5" s="77">
        <v>3602800</v>
      </c>
      <c r="J5" s="77">
        <v>715600</v>
      </c>
      <c r="K5" s="77">
        <v>602800</v>
      </c>
      <c r="L5" s="78">
        <f t="shared" si="0"/>
        <v>0.8423700391280045</v>
      </c>
      <c r="M5" s="105">
        <v>64</v>
      </c>
      <c r="N5" s="105">
        <v>21.333333333333332</v>
      </c>
      <c r="O5" s="4">
        <v>70000</v>
      </c>
      <c r="P5" s="79">
        <v>70000</v>
      </c>
    </row>
    <row r="6" spans="1:16" ht="38.25">
      <c r="A6" s="122" t="s">
        <v>304</v>
      </c>
      <c r="B6" s="84" t="s">
        <v>73</v>
      </c>
      <c r="C6" s="85" t="s">
        <v>305</v>
      </c>
      <c r="D6" s="86" t="s">
        <v>299</v>
      </c>
      <c r="E6" s="86" t="s">
        <v>300</v>
      </c>
      <c r="F6" s="4">
        <v>100000</v>
      </c>
      <c r="G6" s="4">
        <v>75000</v>
      </c>
      <c r="H6" s="76">
        <v>75000</v>
      </c>
      <c r="I6" s="77">
        <v>578244</v>
      </c>
      <c r="J6" s="77">
        <v>578244</v>
      </c>
      <c r="K6" s="77">
        <v>486032</v>
      </c>
      <c r="L6" s="78">
        <f t="shared" si="0"/>
        <v>0.8405309869190168</v>
      </c>
      <c r="M6" s="105">
        <v>63</v>
      </c>
      <c r="N6" s="105">
        <v>21</v>
      </c>
      <c r="O6" s="4">
        <v>64000</v>
      </c>
      <c r="P6" s="79">
        <v>64000</v>
      </c>
    </row>
    <row r="7" spans="1:16" ht="25.5">
      <c r="A7" s="122" t="s">
        <v>306</v>
      </c>
      <c r="B7" s="84" t="s">
        <v>307</v>
      </c>
      <c r="C7" s="85" t="s">
        <v>308</v>
      </c>
      <c r="D7" s="86" t="s">
        <v>299</v>
      </c>
      <c r="E7" s="86" t="s">
        <v>300</v>
      </c>
      <c r="F7" s="4">
        <v>30000</v>
      </c>
      <c r="G7" s="4">
        <v>40000</v>
      </c>
      <c r="H7" s="76">
        <v>40000</v>
      </c>
      <c r="I7" s="77">
        <v>98000</v>
      </c>
      <c r="J7" s="77">
        <v>98000</v>
      </c>
      <c r="K7" s="77">
        <v>58700</v>
      </c>
      <c r="L7" s="78">
        <f t="shared" si="0"/>
        <v>0.5989795918367347</v>
      </c>
      <c r="M7" s="105">
        <v>72</v>
      </c>
      <c r="N7" s="105">
        <v>24</v>
      </c>
      <c r="O7" s="4">
        <v>40000</v>
      </c>
      <c r="P7" s="79">
        <v>40000</v>
      </c>
    </row>
    <row r="8" spans="1:16" ht="51">
      <c r="A8" s="123" t="s">
        <v>309</v>
      </c>
      <c r="B8" s="84" t="s">
        <v>146</v>
      </c>
      <c r="C8" s="85" t="s">
        <v>310</v>
      </c>
      <c r="D8" s="86" t="s">
        <v>299</v>
      </c>
      <c r="E8" s="86" t="s">
        <v>300</v>
      </c>
      <c r="F8" s="4">
        <v>320000</v>
      </c>
      <c r="G8" s="4">
        <v>315000</v>
      </c>
      <c r="H8" s="76">
        <v>320000</v>
      </c>
      <c r="I8" s="77">
        <v>1400520</v>
      </c>
      <c r="J8" s="77">
        <v>1400520</v>
      </c>
      <c r="K8" s="77">
        <v>638100</v>
      </c>
      <c r="L8" s="78">
        <f t="shared" si="0"/>
        <v>0.45561648530545795</v>
      </c>
      <c r="M8" s="105">
        <v>76</v>
      </c>
      <c r="N8" s="105">
        <v>25.333333333333332</v>
      </c>
      <c r="O8" s="4">
        <v>265000</v>
      </c>
      <c r="P8" s="79">
        <v>265000</v>
      </c>
    </row>
    <row r="9" spans="1:16" ht="25.5">
      <c r="A9" s="122" t="s">
        <v>311</v>
      </c>
      <c r="B9" s="85" t="s">
        <v>312</v>
      </c>
      <c r="C9" s="85" t="s">
        <v>313</v>
      </c>
      <c r="D9" s="86" t="s">
        <v>299</v>
      </c>
      <c r="E9" s="86" t="s">
        <v>300</v>
      </c>
      <c r="F9" s="4" t="s">
        <v>43</v>
      </c>
      <c r="G9" s="4" t="s">
        <v>43</v>
      </c>
      <c r="H9" s="76" t="s">
        <v>43</v>
      </c>
      <c r="I9" s="77">
        <v>1691000</v>
      </c>
      <c r="J9" s="77">
        <v>1691000</v>
      </c>
      <c r="K9" s="77">
        <v>1352800</v>
      </c>
      <c r="L9" s="78">
        <f t="shared" si="0"/>
        <v>0.8</v>
      </c>
      <c r="M9" s="105">
        <v>37</v>
      </c>
      <c r="N9" s="105">
        <v>12.333333333333334</v>
      </c>
      <c r="O9" s="76">
        <v>0</v>
      </c>
      <c r="P9" s="79">
        <v>0</v>
      </c>
    </row>
    <row r="10" spans="1:16" ht="27" customHeight="1">
      <c r="A10" s="123" t="s">
        <v>314</v>
      </c>
      <c r="B10" s="84" t="s">
        <v>315</v>
      </c>
      <c r="C10" s="85" t="s">
        <v>316</v>
      </c>
      <c r="D10" s="86" t="s">
        <v>299</v>
      </c>
      <c r="E10" s="86" t="s">
        <v>300</v>
      </c>
      <c r="F10" s="4" t="s">
        <v>43</v>
      </c>
      <c r="G10" s="4">
        <v>50000</v>
      </c>
      <c r="H10" s="76">
        <v>50000</v>
      </c>
      <c r="I10" s="77">
        <v>1425214</v>
      </c>
      <c r="J10" s="77">
        <v>1425214</v>
      </c>
      <c r="K10" s="77">
        <v>178780</v>
      </c>
      <c r="L10" s="78">
        <f t="shared" si="0"/>
        <v>0.1254408109939981</v>
      </c>
      <c r="M10" s="105">
        <v>59</v>
      </c>
      <c r="N10" s="105">
        <v>19.666666666666668</v>
      </c>
      <c r="O10" s="119">
        <v>45000</v>
      </c>
      <c r="P10" s="79">
        <v>45000</v>
      </c>
    </row>
    <row r="11" spans="1:16" ht="51">
      <c r="A11" s="123" t="s">
        <v>317</v>
      </c>
      <c r="B11" s="84" t="s">
        <v>315</v>
      </c>
      <c r="C11" s="85" t="s">
        <v>318</v>
      </c>
      <c r="D11" s="86" t="s">
        <v>299</v>
      </c>
      <c r="E11" s="86" t="s">
        <v>300</v>
      </c>
      <c r="F11" s="4">
        <v>200000</v>
      </c>
      <c r="G11" s="4">
        <v>200000</v>
      </c>
      <c r="H11" s="76">
        <v>180000</v>
      </c>
      <c r="I11" s="77">
        <v>6236832</v>
      </c>
      <c r="J11" s="77">
        <v>6236832</v>
      </c>
      <c r="K11" s="77">
        <v>295960</v>
      </c>
      <c r="L11" s="78">
        <f t="shared" si="0"/>
        <v>0.04745357899651618</v>
      </c>
      <c r="M11" s="105">
        <v>76</v>
      </c>
      <c r="N11" s="105">
        <v>25.333333333333332</v>
      </c>
      <c r="O11" s="4">
        <v>160000</v>
      </c>
      <c r="P11" s="79">
        <v>160000</v>
      </c>
    </row>
    <row r="12" spans="1:16" ht="25.5">
      <c r="A12" s="123" t="s">
        <v>319</v>
      </c>
      <c r="B12" s="84" t="s">
        <v>320</v>
      </c>
      <c r="C12" s="84" t="s">
        <v>321</v>
      </c>
      <c r="D12" s="88" t="s">
        <v>299</v>
      </c>
      <c r="E12" s="88" t="s">
        <v>300</v>
      </c>
      <c r="F12" s="4">
        <v>140000</v>
      </c>
      <c r="G12" s="4">
        <v>140000</v>
      </c>
      <c r="H12" s="76">
        <v>120000</v>
      </c>
      <c r="I12" s="77">
        <v>1040000</v>
      </c>
      <c r="J12" s="77">
        <v>1040000</v>
      </c>
      <c r="K12" s="77">
        <v>168000</v>
      </c>
      <c r="L12" s="78">
        <f t="shared" si="0"/>
        <v>0.16153846153846155</v>
      </c>
      <c r="M12" s="105">
        <v>75</v>
      </c>
      <c r="N12" s="105">
        <v>25</v>
      </c>
      <c r="O12" s="4">
        <v>80000</v>
      </c>
      <c r="P12" s="79">
        <v>80000</v>
      </c>
    </row>
    <row r="13" spans="1:16" ht="17.25" customHeight="1">
      <c r="A13" s="123" t="s">
        <v>322</v>
      </c>
      <c r="B13" s="85" t="s">
        <v>323</v>
      </c>
      <c r="C13" s="85" t="s">
        <v>324</v>
      </c>
      <c r="D13" s="86" t="s">
        <v>299</v>
      </c>
      <c r="E13" s="86" t="s">
        <v>300</v>
      </c>
      <c r="F13" s="4" t="s">
        <v>43</v>
      </c>
      <c r="G13" s="4">
        <v>50000</v>
      </c>
      <c r="H13" s="76" t="s">
        <v>43</v>
      </c>
      <c r="I13" s="77">
        <v>304200</v>
      </c>
      <c r="J13" s="77">
        <v>304200</v>
      </c>
      <c r="K13" s="77">
        <v>216200</v>
      </c>
      <c r="L13" s="78">
        <f t="shared" si="0"/>
        <v>0.7107166337935569</v>
      </c>
      <c r="M13" s="105">
        <v>66</v>
      </c>
      <c r="N13" s="105">
        <v>22</v>
      </c>
      <c r="O13" s="4">
        <v>60000</v>
      </c>
      <c r="P13" s="79">
        <v>60000</v>
      </c>
    </row>
    <row r="14" spans="1:16" ht="25.5">
      <c r="A14" s="122" t="s">
        <v>325</v>
      </c>
      <c r="B14" s="84" t="s">
        <v>83</v>
      </c>
      <c r="C14" s="85" t="s">
        <v>326</v>
      </c>
      <c r="D14" s="86" t="s">
        <v>299</v>
      </c>
      <c r="E14" s="86" t="s">
        <v>300</v>
      </c>
      <c r="F14" s="3" t="s">
        <v>85</v>
      </c>
      <c r="G14" s="3" t="s">
        <v>85</v>
      </c>
      <c r="H14" s="106" t="s">
        <v>85</v>
      </c>
      <c r="I14" s="77">
        <v>225120</v>
      </c>
      <c r="J14" s="77">
        <v>225120</v>
      </c>
      <c r="K14" s="77">
        <v>136800</v>
      </c>
      <c r="L14" s="78">
        <f t="shared" si="0"/>
        <v>0.6076759061833689</v>
      </c>
      <c r="M14" s="105">
        <v>75</v>
      </c>
      <c r="N14" s="105">
        <v>25</v>
      </c>
      <c r="O14" s="4">
        <v>90000</v>
      </c>
      <c r="P14" s="79">
        <v>90000</v>
      </c>
    </row>
    <row r="16" spans="1:16" s="61" customFormat="1" ht="12.75">
      <c r="A16" s="74"/>
      <c r="B16" s="90" t="s">
        <v>467</v>
      </c>
      <c r="C16" s="104">
        <f>SUBTOTAL(3,C4:C14)</f>
        <v>11</v>
      </c>
      <c r="H16" s="92">
        <f>SUM(H4:H14)</f>
        <v>983000</v>
      </c>
      <c r="K16" s="92">
        <f>SUM(K4:K14)</f>
        <v>4194372</v>
      </c>
      <c r="O16" s="92">
        <f>SUM(O4:O14)</f>
        <v>919000</v>
      </c>
      <c r="P16" s="93">
        <f>SUM(P4:P14)</f>
        <v>919000</v>
      </c>
    </row>
    <row r="17" spans="1:1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57"/>
    </row>
    <row r="18" ht="12.75">
      <c r="O18" s="3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28125" style="61" bestFit="1" customWidth="1"/>
    <col min="2" max="2" width="20.7109375" style="61" customWidth="1"/>
    <col min="3" max="3" width="21.28125" style="61" customWidth="1"/>
    <col min="4" max="4" width="5.57421875" style="61" hidden="1" customWidth="1"/>
    <col min="5" max="5" width="5.421875" style="61" hidden="1" customWidth="1"/>
    <col min="6" max="8" width="9.00390625" style="61" bestFit="1" customWidth="1"/>
    <col min="9" max="9" width="9.140625" style="61" customWidth="1"/>
    <col min="10" max="10" width="7.57421875" style="61" bestFit="1" customWidth="1"/>
    <col min="11" max="11" width="9.7109375" style="61" bestFit="1" customWidth="1"/>
    <col min="12" max="12" width="8.57421875" style="61" bestFit="1" customWidth="1"/>
    <col min="13" max="13" width="5.7109375" style="61" bestFit="1" customWidth="1"/>
    <col min="14" max="14" width="5.8515625" style="61" bestFit="1" customWidth="1"/>
    <col min="15" max="15" width="9.140625" style="61" customWidth="1"/>
    <col min="16" max="16" width="11.8515625" style="61" bestFit="1" customWidth="1"/>
    <col min="17" max="16384" width="9.140625" style="61" customWidth="1"/>
  </cols>
  <sheetData>
    <row r="1" spans="1:2" ht="14.25">
      <c r="A1" s="128" t="s">
        <v>330</v>
      </c>
      <c r="B1" s="102" t="s">
        <v>489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8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74" customFormat="1" ht="38.25">
      <c r="A4" s="121" t="s">
        <v>327</v>
      </c>
      <c r="B4" s="99" t="s">
        <v>328</v>
      </c>
      <c r="C4" s="100" t="s">
        <v>329</v>
      </c>
      <c r="D4" s="101" t="s">
        <v>299</v>
      </c>
      <c r="E4" s="101" t="s">
        <v>330</v>
      </c>
      <c r="F4" s="118" t="s">
        <v>43</v>
      </c>
      <c r="G4" s="4" t="s">
        <v>43</v>
      </c>
      <c r="H4" s="76" t="s">
        <v>43</v>
      </c>
      <c r="I4" s="77">
        <v>92000</v>
      </c>
      <c r="J4" s="77">
        <v>92000</v>
      </c>
      <c r="K4" s="77">
        <v>68000</v>
      </c>
      <c r="L4" s="78">
        <f>K4/J4</f>
        <v>0.7391304347826086</v>
      </c>
      <c r="M4" s="105">
        <v>76</v>
      </c>
      <c r="N4" s="105">
        <v>25.333333333333332</v>
      </c>
      <c r="O4" s="4">
        <v>40000</v>
      </c>
      <c r="P4" s="79">
        <v>40000</v>
      </c>
    </row>
    <row r="5" spans="1:16" s="74" customFormat="1" ht="38.25">
      <c r="A5" s="122" t="s">
        <v>331</v>
      </c>
      <c r="B5" s="124" t="s">
        <v>332</v>
      </c>
      <c r="C5" s="125" t="s">
        <v>333</v>
      </c>
      <c r="D5" s="126" t="s">
        <v>299</v>
      </c>
      <c r="E5" s="126" t="s">
        <v>330</v>
      </c>
      <c r="F5" s="4" t="s">
        <v>43</v>
      </c>
      <c r="G5" s="4" t="s">
        <v>43</v>
      </c>
      <c r="H5" s="76" t="s">
        <v>43</v>
      </c>
      <c r="I5" s="77">
        <v>159000</v>
      </c>
      <c r="J5" s="77">
        <v>159000</v>
      </c>
      <c r="K5" s="77">
        <v>84000</v>
      </c>
      <c r="L5" s="78">
        <f>K5/J5</f>
        <v>0.5283018867924528</v>
      </c>
      <c r="M5" s="105">
        <v>81</v>
      </c>
      <c r="N5" s="105">
        <v>27</v>
      </c>
      <c r="O5" s="4">
        <v>50000</v>
      </c>
      <c r="P5" s="79">
        <v>50000</v>
      </c>
    </row>
    <row r="6" spans="1:5" s="74" customFormat="1" ht="12.75">
      <c r="A6" s="127"/>
      <c r="B6" s="127"/>
      <c r="C6" s="127"/>
      <c r="D6" s="127"/>
      <c r="E6" s="127"/>
    </row>
    <row r="7" spans="1:16" ht="12.75">
      <c r="A7" s="74"/>
      <c r="B7" s="115" t="s">
        <v>467</v>
      </c>
      <c r="C7" s="104">
        <f>SUBTOTAL(3,C4:C5)</f>
        <v>2</v>
      </c>
      <c r="H7" s="92">
        <f>SUM(H4:H5)</f>
        <v>0</v>
      </c>
      <c r="K7" s="92">
        <f>SUM(K4:K5)</f>
        <v>152000</v>
      </c>
      <c r="O7" s="92">
        <f>SUM(O4:O5)</f>
        <v>90000</v>
      </c>
      <c r="P7" s="93">
        <f>SUM(P4:P5)</f>
        <v>90000</v>
      </c>
    </row>
    <row r="9" ht="12.75">
      <c r="O9" s="9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H27" sqref="H27"/>
    </sheetView>
  </sheetViews>
  <sheetFormatPr defaultColWidth="21.421875" defaultRowHeight="12.75"/>
  <cols>
    <col min="1" max="1" width="13.140625" style="61" bestFit="1" customWidth="1"/>
    <col min="2" max="2" width="21.421875" style="61" customWidth="1"/>
    <col min="3" max="3" width="26.7109375" style="61" bestFit="1" customWidth="1"/>
    <col min="4" max="4" width="5.57421875" style="61" hidden="1" customWidth="1"/>
    <col min="5" max="5" width="5.421875" style="61" hidden="1" customWidth="1"/>
    <col min="6" max="8" width="10.421875" style="61" bestFit="1" customWidth="1"/>
    <col min="9" max="9" width="9.00390625" style="61" bestFit="1" customWidth="1"/>
    <col min="10" max="10" width="10.00390625" style="61" bestFit="1" customWidth="1"/>
    <col min="11" max="11" width="9.28125" style="61" bestFit="1" customWidth="1"/>
    <col min="12" max="12" width="8.57421875" style="61" bestFit="1" customWidth="1"/>
    <col min="13" max="13" width="5.7109375" style="61" bestFit="1" customWidth="1"/>
    <col min="14" max="14" width="5.8515625" style="61" bestFit="1" customWidth="1"/>
    <col min="15" max="15" width="8.7109375" style="61" customWidth="1"/>
    <col min="16" max="16" width="11.8515625" style="61" bestFit="1" customWidth="1"/>
    <col min="17" max="16384" width="21.421875" style="61" customWidth="1"/>
  </cols>
  <sheetData>
    <row r="1" spans="1:2" ht="14.25">
      <c r="A1" s="98" t="s">
        <v>337</v>
      </c>
      <c r="B1" s="102" t="s">
        <v>490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74" customFormat="1" ht="51">
      <c r="A4" s="174" t="s">
        <v>334</v>
      </c>
      <c r="B4" s="67" t="s">
        <v>335</v>
      </c>
      <c r="C4" s="67" t="s">
        <v>336</v>
      </c>
      <c r="D4" s="68" t="s">
        <v>299</v>
      </c>
      <c r="E4" s="68" t="s">
        <v>337</v>
      </c>
      <c r="F4" s="4" t="s">
        <v>43</v>
      </c>
      <c r="G4" s="4" t="s">
        <v>43</v>
      </c>
      <c r="H4" s="76" t="s">
        <v>43</v>
      </c>
      <c r="I4" s="77">
        <v>261168</v>
      </c>
      <c r="J4" s="77">
        <v>261168</v>
      </c>
      <c r="K4" s="77">
        <v>220284</v>
      </c>
      <c r="L4" s="78">
        <f>K4/J4</f>
        <v>0.8434570850946517</v>
      </c>
      <c r="M4" s="105">
        <v>80</v>
      </c>
      <c r="N4" s="105">
        <v>26.666666666666668</v>
      </c>
      <c r="O4" s="76">
        <v>0</v>
      </c>
      <c r="P4" s="79">
        <v>0</v>
      </c>
    </row>
    <row r="5" spans="1:16" s="74" customFormat="1" ht="51">
      <c r="A5" s="122" t="s">
        <v>338</v>
      </c>
      <c r="B5" s="84" t="s">
        <v>328</v>
      </c>
      <c r="C5" s="85" t="s">
        <v>339</v>
      </c>
      <c r="D5" s="86" t="s">
        <v>299</v>
      </c>
      <c r="E5" s="86" t="s">
        <v>337</v>
      </c>
      <c r="F5" s="118" t="s">
        <v>43</v>
      </c>
      <c r="G5" s="4" t="s">
        <v>43</v>
      </c>
      <c r="H5" s="76" t="s">
        <v>43</v>
      </c>
      <c r="I5" s="77">
        <v>890000</v>
      </c>
      <c r="J5" s="77">
        <v>890000</v>
      </c>
      <c r="K5" s="77">
        <v>575000</v>
      </c>
      <c r="L5" s="78">
        <f>K5/J5</f>
        <v>0.6460674157303371</v>
      </c>
      <c r="M5" s="105">
        <v>82</v>
      </c>
      <c r="N5" s="105">
        <v>27.333333333333332</v>
      </c>
      <c r="O5" s="76">
        <v>200000</v>
      </c>
      <c r="P5" s="79">
        <v>200000</v>
      </c>
    </row>
    <row r="6" spans="1:16" s="74" customFormat="1" ht="25.5">
      <c r="A6" s="122" t="s">
        <v>340</v>
      </c>
      <c r="B6" s="84" t="s">
        <v>328</v>
      </c>
      <c r="C6" s="85" t="s">
        <v>341</v>
      </c>
      <c r="D6" s="86" t="s">
        <v>299</v>
      </c>
      <c r="E6" s="86" t="s">
        <v>337</v>
      </c>
      <c r="F6" s="118" t="s">
        <v>43</v>
      </c>
      <c r="G6" s="4" t="s">
        <v>43</v>
      </c>
      <c r="H6" s="76" t="s">
        <v>43</v>
      </c>
      <c r="I6" s="77">
        <v>396500</v>
      </c>
      <c r="J6" s="77">
        <v>396500</v>
      </c>
      <c r="K6" s="77">
        <v>291000</v>
      </c>
      <c r="L6" s="78">
        <f>K6/J6</f>
        <v>0.733921815889029</v>
      </c>
      <c r="M6" s="105">
        <v>82</v>
      </c>
      <c r="N6" s="105">
        <v>27.333333333333332</v>
      </c>
      <c r="O6" s="76">
        <v>0</v>
      </c>
      <c r="P6" s="79">
        <v>0</v>
      </c>
    </row>
    <row r="7" spans="1:16" s="74" customFormat="1" ht="38.25">
      <c r="A7" s="122" t="s">
        <v>342</v>
      </c>
      <c r="B7" s="84" t="s">
        <v>328</v>
      </c>
      <c r="C7" s="85" t="s">
        <v>343</v>
      </c>
      <c r="D7" s="86" t="s">
        <v>299</v>
      </c>
      <c r="E7" s="86" t="s">
        <v>337</v>
      </c>
      <c r="F7" s="118" t="s">
        <v>43</v>
      </c>
      <c r="G7" s="4" t="s">
        <v>43</v>
      </c>
      <c r="H7" s="76" t="s">
        <v>43</v>
      </c>
      <c r="I7" s="77">
        <v>120000</v>
      </c>
      <c r="J7" s="77">
        <v>120000</v>
      </c>
      <c r="K7" s="77">
        <v>74500</v>
      </c>
      <c r="L7" s="78">
        <f>K7/J7</f>
        <v>0.6208333333333333</v>
      </c>
      <c r="M7" s="105">
        <v>82</v>
      </c>
      <c r="N7" s="105">
        <v>27.333333333333332</v>
      </c>
      <c r="O7" s="76">
        <v>50000</v>
      </c>
      <c r="P7" s="79">
        <v>50000</v>
      </c>
    </row>
    <row r="8" spans="1:16" s="74" customFormat="1" ht="20.25" customHeight="1">
      <c r="A8" s="122" t="s">
        <v>344</v>
      </c>
      <c r="B8" s="84" t="s">
        <v>345</v>
      </c>
      <c r="C8" s="85" t="s">
        <v>346</v>
      </c>
      <c r="D8" s="86" t="s">
        <v>299</v>
      </c>
      <c r="E8" s="86" t="s">
        <v>337</v>
      </c>
      <c r="F8" s="4" t="s">
        <v>43</v>
      </c>
      <c r="G8" s="4" t="s">
        <v>43</v>
      </c>
      <c r="H8" s="76" t="s">
        <v>43</v>
      </c>
      <c r="I8" s="77">
        <v>196800</v>
      </c>
      <c r="J8" s="77">
        <v>196800</v>
      </c>
      <c r="K8" s="77">
        <v>139600</v>
      </c>
      <c r="L8" s="78">
        <f>K8/J8</f>
        <v>0.709349593495935</v>
      </c>
      <c r="M8" s="105">
        <v>50</v>
      </c>
      <c r="N8" s="105">
        <v>16.666666666666668</v>
      </c>
      <c r="O8" s="76">
        <v>0</v>
      </c>
      <c r="P8" s="79">
        <v>0</v>
      </c>
    </row>
    <row r="9" s="74" customFormat="1" ht="12.75"/>
    <row r="10" spans="1:16" ht="12.75">
      <c r="A10" s="74"/>
      <c r="B10" s="90" t="s">
        <v>467</v>
      </c>
      <c r="C10" s="104">
        <f>SUBTOTAL(3,C4:C8)</f>
        <v>5</v>
      </c>
      <c r="H10" s="92">
        <f>SUM(H4:H8)</f>
        <v>0</v>
      </c>
      <c r="K10" s="92">
        <f>SUM(K4:K8)</f>
        <v>1300384</v>
      </c>
      <c r="O10" s="92">
        <f>SUM(O4:O8)</f>
        <v>250000</v>
      </c>
      <c r="P10" s="93">
        <f>SUM(P4:P8)</f>
        <v>250000</v>
      </c>
    </row>
    <row r="12" ht="12.75">
      <c r="O12" s="9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28125" style="61" bestFit="1" customWidth="1"/>
    <col min="2" max="2" width="14.28125" style="61" customWidth="1"/>
    <col min="3" max="3" width="18.57421875" style="61" bestFit="1" customWidth="1"/>
    <col min="4" max="4" width="5.57421875" style="61" hidden="1" customWidth="1"/>
    <col min="5" max="5" width="5.421875" style="61" hidden="1" customWidth="1"/>
    <col min="6" max="8" width="9.00390625" style="61" bestFit="1" customWidth="1"/>
    <col min="9" max="10" width="9.140625" style="61" customWidth="1"/>
    <col min="11" max="11" width="9.28125" style="61" customWidth="1"/>
    <col min="12" max="12" width="8.7109375" style="61" bestFit="1" customWidth="1"/>
    <col min="13" max="13" width="5.7109375" style="61" bestFit="1" customWidth="1"/>
    <col min="14" max="14" width="5.8515625" style="61" bestFit="1" customWidth="1"/>
    <col min="15" max="15" width="8.7109375" style="61" bestFit="1" customWidth="1"/>
    <col min="16" max="16" width="11.8515625" style="61" bestFit="1" customWidth="1"/>
    <col min="17" max="16384" width="9.140625" style="61" customWidth="1"/>
  </cols>
  <sheetData>
    <row r="1" spans="1:2" ht="14.25">
      <c r="A1" s="98" t="s">
        <v>350</v>
      </c>
      <c r="B1" s="102" t="s">
        <v>491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74" customFormat="1" ht="40.5" customHeight="1">
      <c r="A4" s="121" t="s">
        <v>347</v>
      </c>
      <c r="B4" s="100" t="s">
        <v>348</v>
      </c>
      <c r="C4" s="100" t="s">
        <v>349</v>
      </c>
      <c r="D4" s="101" t="s">
        <v>299</v>
      </c>
      <c r="E4" s="101" t="s">
        <v>350</v>
      </c>
      <c r="F4" s="129" t="s">
        <v>43</v>
      </c>
      <c r="G4" s="4" t="s">
        <v>43</v>
      </c>
      <c r="H4" s="76" t="s">
        <v>43</v>
      </c>
      <c r="I4" s="77">
        <v>1524741</v>
      </c>
      <c r="J4" s="77">
        <v>1524741</v>
      </c>
      <c r="K4" s="77">
        <v>96000</v>
      </c>
      <c r="L4" s="78">
        <f>K4/J4</f>
        <v>0.06296151280774899</v>
      </c>
      <c r="M4" s="105">
        <v>67</v>
      </c>
      <c r="N4" s="105">
        <v>22.333333333333332</v>
      </c>
      <c r="O4" s="4">
        <v>50000</v>
      </c>
      <c r="P4" s="79">
        <v>50000</v>
      </c>
    </row>
    <row r="5" s="74" customFormat="1" ht="12.75"/>
    <row r="6" spans="1:16" ht="12.75">
      <c r="A6" s="74"/>
      <c r="B6" s="90" t="s">
        <v>467</v>
      </c>
      <c r="C6" s="111">
        <v>1</v>
      </c>
      <c r="D6" s="74"/>
      <c r="E6" s="74"/>
      <c r="F6" s="74"/>
      <c r="G6" s="74"/>
      <c r="H6" s="74">
        <v>0</v>
      </c>
      <c r="I6" s="74"/>
      <c r="J6" s="74"/>
      <c r="K6" s="32">
        <f>SUM(K4)</f>
        <v>96000</v>
      </c>
      <c r="L6" s="74"/>
      <c r="M6" s="74"/>
      <c r="N6" s="74"/>
      <c r="O6" s="32">
        <f>SUM(O4)</f>
        <v>50000</v>
      </c>
      <c r="P6" s="93">
        <f>SUM(P4)</f>
        <v>50000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3" sqref="A3:A18"/>
    </sheetView>
  </sheetViews>
  <sheetFormatPr defaultColWidth="9.140625" defaultRowHeight="12.75"/>
  <cols>
    <col min="1" max="1" width="11.28125" style="74" bestFit="1" customWidth="1"/>
    <col min="2" max="2" width="21.00390625" style="74" customWidth="1"/>
    <col min="3" max="3" width="30.7109375" style="74" customWidth="1"/>
    <col min="4" max="4" width="5.57421875" style="74" bestFit="1" customWidth="1"/>
    <col min="5" max="5" width="5.421875" style="74" bestFit="1" customWidth="1"/>
    <col min="6" max="8" width="10.00390625" style="74" bestFit="1" customWidth="1"/>
    <col min="9" max="11" width="9.140625" style="74" customWidth="1"/>
    <col min="12" max="12" width="8.7109375" style="74" bestFit="1" customWidth="1"/>
    <col min="13" max="13" width="5.7109375" style="111" bestFit="1" customWidth="1"/>
    <col min="14" max="14" width="5.8515625" style="111" bestFit="1" customWidth="1"/>
    <col min="15" max="15" width="8.7109375" style="131" bestFit="1" customWidth="1"/>
    <col min="16" max="16" width="11.8515625" style="74" bestFit="1" customWidth="1"/>
    <col min="17" max="16384" width="9.140625" style="74" customWidth="1"/>
  </cols>
  <sheetData>
    <row r="1" spans="1:15" s="61" customFormat="1" ht="14.25">
      <c r="A1" s="98" t="s">
        <v>353</v>
      </c>
      <c r="B1" s="102" t="s">
        <v>492</v>
      </c>
      <c r="M1" s="110"/>
      <c r="N1" s="110"/>
      <c r="O1" s="132"/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1" customHeight="1">
      <c r="A4" s="174" t="s">
        <v>351</v>
      </c>
      <c r="B4" s="66" t="s">
        <v>17</v>
      </c>
      <c r="C4" s="67" t="s">
        <v>352</v>
      </c>
      <c r="D4" s="68" t="s">
        <v>299</v>
      </c>
      <c r="E4" s="68" t="s">
        <v>353</v>
      </c>
      <c r="F4" s="4">
        <v>30000</v>
      </c>
      <c r="G4" s="4">
        <v>30000</v>
      </c>
      <c r="H4" s="76">
        <v>30000</v>
      </c>
      <c r="I4" s="77">
        <v>1354975</v>
      </c>
      <c r="J4" s="77">
        <v>1354975</v>
      </c>
      <c r="K4" s="77">
        <v>31300</v>
      </c>
      <c r="L4" s="78">
        <f aca="true" t="shared" si="0" ref="L4:L18">K4/J4</f>
        <v>0.023100057196627242</v>
      </c>
      <c r="M4" s="105">
        <v>76</v>
      </c>
      <c r="N4" s="105">
        <v>25.333333333333332</v>
      </c>
      <c r="O4" s="76">
        <v>30000</v>
      </c>
      <c r="P4" s="79">
        <v>30000</v>
      </c>
    </row>
    <row r="5" spans="1:16" ht="19.5" customHeight="1">
      <c r="A5" s="122" t="s">
        <v>354</v>
      </c>
      <c r="B5" s="84" t="s">
        <v>17</v>
      </c>
      <c r="C5" s="85" t="s">
        <v>355</v>
      </c>
      <c r="D5" s="86" t="s">
        <v>299</v>
      </c>
      <c r="E5" s="86" t="s">
        <v>353</v>
      </c>
      <c r="F5" s="4" t="s">
        <v>43</v>
      </c>
      <c r="G5" s="4" t="s">
        <v>43</v>
      </c>
      <c r="H5" s="76" t="s">
        <v>43</v>
      </c>
      <c r="I5" s="77">
        <v>291000</v>
      </c>
      <c r="J5" s="77">
        <v>291000</v>
      </c>
      <c r="K5" s="77">
        <v>40000</v>
      </c>
      <c r="L5" s="78">
        <f t="shared" si="0"/>
        <v>0.13745704467353953</v>
      </c>
      <c r="M5" s="105">
        <v>74</v>
      </c>
      <c r="N5" s="105">
        <v>24.666666666666668</v>
      </c>
      <c r="O5" s="76">
        <v>0</v>
      </c>
      <c r="P5" s="79">
        <v>0</v>
      </c>
    </row>
    <row r="6" spans="1:16" ht="25.5">
      <c r="A6" s="122" t="s">
        <v>356</v>
      </c>
      <c r="B6" s="84" t="s">
        <v>99</v>
      </c>
      <c r="C6" s="85" t="s">
        <v>357</v>
      </c>
      <c r="D6" s="86" t="s">
        <v>299</v>
      </c>
      <c r="E6" s="86" t="s">
        <v>353</v>
      </c>
      <c r="F6" s="4">
        <v>50000</v>
      </c>
      <c r="G6" s="4">
        <v>90000</v>
      </c>
      <c r="H6" s="76">
        <v>90000</v>
      </c>
      <c r="I6" s="77">
        <v>245800</v>
      </c>
      <c r="J6" s="77">
        <v>245800</v>
      </c>
      <c r="K6" s="77">
        <v>130000</v>
      </c>
      <c r="L6" s="78">
        <f t="shared" si="0"/>
        <v>0.5288852725793328</v>
      </c>
      <c r="M6" s="105">
        <v>84</v>
      </c>
      <c r="N6" s="105">
        <v>28</v>
      </c>
      <c r="O6" s="76">
        <v>90000</v>
      </c>
      <c r="P6" s="79">
        <v>90000</v>
      </c>
    </row>
    <row r="7" spans="1:16" ht="25.5">
      <c r="A7" s="122" t="s">
        <v>358</v>
      </c>
      <c r="B7" s="84" t="s">
        <v>359</v>
      </c>
      <c r="C7" s="85" t="s">
        <v>360</v>
      </c>
      <c r="D7" s="86" t="s">
        <v>299</v>
      </c>
      <c r="E7" s="86" t="s">
        <v>353</v>
      </c>
      <c r="F7" s="4">
        <v>30000</v>
      </c>
      <c r="G7" s="4">
        <v>30000</v>
      </c>
      <c r="H7" s="76">
        <v>50000</v>
      </c>
      <c r="I7" s="77">
        <v>129100</v>
      </c>
      <c r="J7" s="77">
        <v>129100</v>
      </c>
      <c r="K7" s="77">
        <v>70300</v>
      </c>
      <c r="L7" s="78">
        <f t="shared" si="0"/>
        <v>0.5445391169635941</v>
      </c>
      <c r="M7" s="105">
        <v>74</v>
      </c>
      <c r="N7" s="105">
        <v>24.666666666666668</v>
      </c>
      <c r="O7" s="76">
        <v>40000</v>
      </c>
      <c r="P7" s="79">
        <v>40000</v>
      </c>
    </row>
    <row r="8" spans="1:16" ht="38.25">
      <c r="A8" s="122" t="s">
        <v>361</v>
      </c>
      <c r="B8" s="84" t="s">
        <v>359</v>
      </c>
      <c r="C8" s="85" t="s">
        <v>362</v>
      </c>
      <c r="D8" s="86" t="s">
        <v>299</v>
      </c>
      <c r="E8" s="86" t="s">
        <v>353</v>
      </c>
      <c r="F8" s="4" t="s">
        <v>43</v>
      </c>
      <c r="G8" s="4">
        <v>90000</v>
      </c>
      <c r="H8" s="76">
        <v>90000</v>
      </c>
      <c r="I8" s="77">
        <v>314290</v>
      </c>
      <c r="J8" s="77">
        <v>314290</v>
      </c>
      <c r="K8" s="77">
        <v>175756</v>
      </c>
      <c r="L8" s="78">
        <f t="shared" si="0"/>
        <v>0.5592160106907633</v>
      </c>
      <c r="M8" s="105">
        <v>74</v>
      </c>
      <c r="N8" s="105">
        <v>24.666666666666668</v>
      </c>
      <c r="O8" s="76">
        <v>90000</v>
      </c>
      <c r="P8" s="79">
        <v>90000</v>
      </c>
    </row>
    <row r="9" spans="1:16" ht="25.5">
      <c r="A9" s="123" t="s">
        <v>363</v>
      </c>
      <c r="B9" s="85" t="s">
        <v>364</v>
      </c>
      <c r="C9" s="85" t="s">
        <v>365</v>
      </c>
      <c r="D9" s="86" t="s">
        <v>299</v>
      </c>
      <c r="E9" s="86" t="s">
        <v>353</v>
      </c>
      <c r="F9" s="4">
        <v>80000</v>
      </c>
      <c r="G9" s="4">
        <v>80000</v>
      </c>
      <c r="H9" s="76">
        <v>90000</v>
      </c>
      <c r="I9" s="77">
        <v>486100</v>
      </c>
      <c r="J9" s="77">
        <v>486100</v>
      </c>
      <c r="K9" s="77">
        <v>132800</v>
      </c>
      <c r="L9" s="78">
        <f t="shared" si="0"/>
        <v>0.27319481588150585</v>
      </c>
      <c r="M9" s="105">
        <v>84</v>
      </c>
      <c r="N9" s="105">
        <v>28</v>
      </c>
      <c r="O9" s="76">
        <v>100000</v>
      </c>
      <c r="P9" s="79">
        <v>100000</v>
      </c>
    </row>
    <row r="10" spans="1:16" ht="25.5">
      <c r="A10" s="123" t="s">
        <v>366</v>
      </c>
      <c r="B10" s="84" t="s">
        <v>367</v>
      </c>
      <c r="C10" s="84" t="s">
        <v>368</v>
      </c>
      <c r="D10" s="88" t="s">
        <v>299</v>
      </c>
      <c r="E10" s="88" t="s">
        <v>353</v>
      </c>
      <c r="F10" s="76" t="s">
        <v>369</v>
      </c>
      <c r="G10" s="4">
        <v>50000</v>
      </c>
      <c r="H10" s="76">
        <v>36000</v>
      </c>
      <c r="I10" s="77">
        <v>756750</v>
      </c>
      <c r="J10" s="77">
        <v>756750</v>
      </c>
      <c r="K10" s="77">
        <v>194500</v>
      </c>
      <c r="L10" s="78">
        <f t="shared" si="0"/>
        <v>0.25702015196564254</v>
      </c>
      <c r="M10" s="105">
        <v>76</v>
      </c>
      <c r="N10" s="105">
        <v>25.333333333333332</v>
      </c>
      <c r="O10" s="76">
        <v>75000</v>
      </c>
      <c r="P10" s="79">
        <v>75000</v>
      </c>
    </row>
    <row r="11" spans="1:16" ht="38.25">
      <c r="A11" s="122" t="s">
        <v>370</v>
      </c>
      <c r="B11" s="85" t="s">
        <v>371</v>
      </c>
      <c r="C11" s="85" t="s">
        <v>372</v>
      </c>
      <c r="D11" s="86" t="s">
        <v>299</v>
      </c>
      <c r="E11" s="86" t="s">
        <v>353</v>
      </c>
      <c r="F11" s="4" t="s">
        <v>43</v>
      </c>
      <c r="G11" s="4" t="s">
        <v>43</v>
      </c>
      <c r="H11" s="76">
        <v>0</v>
      </c>
      <c r="I11" s="77">
        <v>23200</v>
      </c>
      <c r="J11" s="77">
        <v>23200</v>
      </c>
      <c r="K11" s="77">
        <v>19720</v>
      </c>
      <c r="L11" s="78">
        <f t="shared" si="0"/>
        <v>0.85</v>
      </c>
      <c r="M11" s="105">
        <v>70</v>
      </c>
      <c r="N11" s="105">
        <v>23.333333333333332</v>
      </c>
      <c r="O11" s="76">
        <v>0</v>
      </c>
      <c r="P11" s="79">
        <v>0</v>
      </c>
    </row>
    <row r="12" spans="1:16" ht="25.5">
      <c r="A12" s="122" t="s">
        <v>373</v>
      </c>
      <c r="B12" s="85" t="s">
        <v>374</v>
      </c>
      <c r="C12" s="85" t="s">
        <v>375</v>
      </c>
      <c r="D12" s="86" t="s">
        <v>299</v>
      </c>
      <c r="E12" s="86" t="s">
        <v>353</v>
      </c>
      <c r="F12" s="4" t="s">
        <v>43</v>
      </c>
      <c r="G12" s="4" t="s">
        <v>43</v>
      </c>
      <c r="H12" s="76">
        <v>60000</v>
      </c>
      <c r="I12" s="77">
        <v>176000</v>
      </c>
      <c r="J12" s="77">
        <v>176000</v>
      </c>
      <c r="K12" s="77">
        <v>107000</v>
      </c>
      <c r="L12" s="78">
        <f t="shared" si="0"/>
        <v>0.6079545454545454</v>
      </c>
      <c r="M12" s="105">
        <v>76</v>
      </c>
      <c r="N12" s="105">
        <v>25.333333333333332</v>
      </c>
      <c r="O12" s="76">
        <v>58000</v>
      </c>
      <c r="P12" s="79">
        <v>58000</v>
      </c>
    </row>
    <row r="13" spans="1:16" ht="25.5">
      <c r="A13" s="122" t="s">
        <v>376</v>
      </c>
      <c r="B13" s="85" t="s">
        <v>377</v>
      </c>
      <c r="C13" s="85" t="s">
        <v>378</v>
      </c>
      <c r="D13" s="86" t="s">
        <v>299</v>
      </c>
      <c r="E13" s="86" t="s">
        <v>353</v>
      </c>
      <c r="F13" s="118" t="s">
        <v>43</v>
      </c>
      <c r="G13" s="4" t="s">
        <v>43</v>
      </c>
      <c r="H13" s="76" t="s">
        <v>43</v>
      </c>
      <c r="I13" s="77">
        <v>414360</v>
      </c>
      <c r="J13" s="77">
        <v>414360</v>
      </c>
      <c r="K13" s="77">
        <v>204000</v>
      </c>
      <c r="L13" s="78">
        <f t="shared" si="0"/>
        <v>0.4923255140457573</v>
      </c>
      <c r="M13" s="105">
        <v>69</v>
      </c>
      <c r="N13" s="105">
        <v>23</v>
      </c>
      <c r="O13" s="76">
        <v>0</v>
      </c>
      <c r="P13" s="79">
        <v>0</v>
      </c>
    </row>
    <row r="14" spans="1:16" ht="38.25">
      <c r="A14" s="123" t="s">
        <v>379</v>
      </c>
      <c r="B14" s="84" t="s">
        <v>315</v>
      </c>
      <c r="C14" s="85" t="s">
        <v>380</v>
      </c>
      <c r="D14" s="86" t="s">
        <v>299</v>
      </c>
      <c r="E14" s="86" t="s">
        <v>353</v>
      </c>
      <c r="F14" s="4" t="s">
        <v>43</v>
      </c>
      <c r="G14" s="4" t="s">
        <v>43</v>
      </c>
      <c r="H14" s="76">
        <v>30000</v>
      </c>
      <c r="I14" s="77">
        <v>1565374</v>
      </c>
      <c r="J14" s="77">
        <v>1565374</v>
      </c>
      <c r="K14" s="77">
        <v>86500</v>
      </c>
      <c r="L14" s="78">
        <f t="shared" si="0"/>
        <v>0.0552583599829817</v>
      </c>
      <c r="M14" s="105">
        <v>68</v>
      </c>
      <c r="N14" s="105">
        <v>22.666666666666668</v>
      </c>
      <c r="O14" s="76">
        <v>0</v>
      </c>
      <c r="P14" s="79">
        <v>0</v>
      </c>
    </row>
    <row r="15" spans="1:16" ht="25.5">
      <c r="A15" s="123" t="s">
        <v>381</v>
      </c>
      <c r="B15" s="84" t="s">
        <v>35</v>
      </c>
      <c r="C15" s="85" t="s">
        <v>382</v>
      </c>
      <c r="D15" s="86" t="s">
        <v>299</v>
      </c>
      <c r="E15" s="86" t="s">
        <v>353</v>
      </c>
      <c r="F15" s="4">
        <v>35000</v>
      </c>
      <c r="G15" s="4">
        <v>35000</v>
      </c>
      <c r="H15" s="76">
        <v>40000</v>
      </c>
      <c r="I15" s="77">
        <v>95400</v>
      </c>
      <c r="J15" s="77">
        <v>95400</v>
      </c>
      <c r="K15" s="77">
        <v>71000</v>
      </c>
      <c r="L15" s="78">
        <f t="shared" si="0"/>
        <v>0.7442348008385744</v>
      </c>
      <c r="M15" s="130">
        <v>83</v>
      </c>
      <c r="N15" s="130">
        <v>27.666666666666668</v>
      </c>
      <c r="O15" s="76">
        <v>40000</v>
      </c>
      <c r="P15" s="79">
        <v>40000</v>
      </c>
    </row>
    <row r="16" spans="1:16" ht="25.5">
      <c r="A16" s="122" t="s">
        <v>383</v>
      </c>
      <c r="B16" s="84" t="s">
        <v>332</v>
      </c>
      <c r="C16" s="85" t="s">
        <v>384</v>
      </c>
      <c r="D16" s="86" t="s">
        <v>299</v>
      </c>
      <c r="E16" s="86" t="s">
        <v>353</v>
      </c>
      <c r="F16" s="4">
        <v>85000</v>
      </c>
      <c r="G16" s="4">
        <v>80000</v>
      </c>
      <c r="H16" s="76" t="s">
        <v>43</v>
      </c>
      <c r="I16" s="77">
        <v>35450</v>
      </c>
      <c r="J16" s="77">
        <v>35450</v>
      </c>
      <c r="K16" s="77">
        <v>25850</v>
      </c>
      <c r="L16" s="78">
        <f t="shared" si="0"/>
        <v>0.7291960507757405</v>
      </c>
      <c r="M16" s="116">
        <v>80</v>
      </c>
      <c r="N16" s="116">
        <v>26.666666666666668</v>
      </c>
      <c r="O16" s="76">
        <v>20000</v>
      </c>
      <c r="P16" s="79">
        <v>20000</v>
      </c>
    </row>
    <row r="17" spans="1:16" ht="25.5">
      <c r="A17" s="122" t="s">
        <v>385</v>
      </c>
      <c r="B17" s="84" t="s">
        <v>332</v>
      </c>
      <c r="C17" s="85" t="s">
        <v>386</v>
      </c>
      <c r="D17" s="86" t="s">
        <v>299</v>
      </c>
      <c r="E17" s="86" t="s">
        <v>353</v>
      </c>
      <c r="F17" s="4" t="s">
        <v>43</v>
      </c>
      <c r="G17" s="4" t="s">
        <v>43</v>
      </c>
      <c r="H17" s="76" t="s">
        <v>43</v>
      </c>
      <c r="I17" s="77">
        <v>94000</v>
      </c>
      <c r="J17" s="77">
        <v>94000</v>
      </c>
      <c r="K17" s="77">
        <v>79000</v>
      </c>
      <c r="L17" s="78">
        <f t="shared" si="0"/>
        <v>0.8404255319148937</v>
      </c>
      <c r="M17" s="116">
        <v>78</v>
      </c>
      <c r="N17" s="116">
        <v>26</v>
      </c>
      <c r="O17" s="76">
        <v>45000</v>
      </c>
      <c r="P17" s="79">
        <v>45000</v>
      </c>
    </row>
    <row r="18" spans="1:16" ht="38.25">
      <c r="A18" s="122" t="s">
        <v>387</v>
      </c>
      <c r="B18" s="84" t="s">
        <v>332</v>
      </c>
      <c r="C18" s="85" t="s">
        <v>388</v>
      </c>
      <c r="D18" s="86" t="s">
        <v>299</v>
      </c>
      <c r="E18" s="86" t="s">
        <v>353</v>
      </c>
      <c r="F18" s="4" t="s">
        <v>43</v>
      </c>
      <c r="G18" s="4" t="s">
        <v>43</v>
      </c>
      <c r="H18" s="76" t="s">
        <v>43</v>
      </c>
      <c r="I18" s="77">
        <v>47750</v>
      </c>
      <c r="J18" s="77">
        <v>47750</v>
      </c>
      <c r="K18" s="77">
        <v>30750</v>
      </c>
      <c r="L18" s="78">
        <f t="shared" si="0"/>
        <v>0.643979057591623</v>
      </c>
      <c r="M18" s="116">
        <v>79</v>
      </c>
      <c r="N18" s="116">
        <v>26.333333333333332</v>
      </c>
      <c r="O18" s="76">
        <v>0</v>
      </c>
      <c r="P18" s="79">
        <v>0</v>
      </c>
    </row>
    <row r="20" spans="1:16" s="61" customFormat="1" ht="12.75">
      <c r="A20" s="74"/>
      <c r="B20" s="108" t="s">
        <v>461</v>
      </c>
      <c r="C20" s="104">
        <f>SUBTOTAL(3,C4:C18)</f>
        <v>15</v>
      </c>
      <c r="H20" s="92">
        <f>SUM(H4:H18)</f>
        <v>516000</v>
      </c>
      <c r="K20" s="92">
        <f>SUM(K4:K18)</f>
        <v>1398476</v>
      </c>
      <c r="M20" s="110"/>
      <c r="N20" s="110"/>
      <c r="O20" s="133">
        <f>SUM(O4:O18)</f>
        <v>588000</v>
      </c>
      <c r="P20" s="93">
        <f>SUM(P4:P18)</f>
        <v>588000</v>
      </c>
    </row>
    <row r="21" spans="1:1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57"/>
    </row>
    <row r="22" ht="12.75">
      <c r="O22" s="45"/>
    </row>
  </sheetData>
  <sheetProtection/>
  <printOptions/>
  <pageMargins left="0" right="0" top="0.98425196850393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1.28125" style="61" bestFit="1" customWidth="1"/>
    <col min="2" max="2" width="22.00390625" style="61" bestFit="1" customWidth="1"/>
    <col min="3" max="3" width="29.8515625" style="61" customWidth="1"/>
    <col min="4" max="4" width="5.57421875" style="61" hidden="1" customWidth="1"/>
    <col min="5" max="5" width="5.421875" style="61" hidden="1" customWidth="1"/>
    <col min="6" max="8" width="10.00390625" style="61" bestFit="1" customWidth="1"/>
    <col min="9" max="11" width="9.140625" style="61" customWidth="1"/>
    <col min="12" max="12" width="8.7109375" style="61" bestFit="1" customWidth="1"/>
    <col min="13" max="13" width="5.7109375" style="61" bestFit="1" customWidth="1"/>
    <col min="14" max="14" width="5.8515625" style="61" bestFit="1" customWidth="1"/>
    <col min="15" max="15" width="8.7109375" style="61" bestFit="1" customWidth="1"/>
    <col min="16" max="16" width="11.8515625" style="61" bestFit="1" customWidth="1"/>
    <col min="17" max="16384" width="9.140625" style="61" customWidth="1"/>
  </cols>
  <sheetData>
    <row r="1" spans="1:2" ht="14.25">
      <c r="A1" s="98" t="s">
        <v>392</v>
      </c>
      <c r="B1" s="102" t="s">
        <v>494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74" customFormat="1" ht="21.75" customHeight="1">
      <c r="A4" s="121" t="s">
        <v>389</v>
      </c>
      <c r="B4" s="99" t="s">
        <v>390</v>
      </c>
      <c r="C4" s="100" t="s">
        <v>391</v>
      </c>
      <c r="D4" s="101" t="s">
        <v>299</v>
      </c>
      <c r="E4" s="101" t="s">
        <v>392</v>
      </c>
      <c r="F4" s="4">
        <v>450000</v>
      </c>
      <c r="G4" s="4">
        <v>410000</v>
      </c>
      <c r="H4" s="76">
        <v>450000</v>
      </c>
      <c r="I4" s="77">
        <v>1810300</v>
      </c>
      <c r="J4" s="77">
        <v>1810300</v>
      </c>
      <c r="K4" s="77">
        <v>539500</v>
      </c>
      <c r="L4" s="78">
        <f aca="true" t="shared" si="0" ref="L4:L14">K4/J4</f>
        <v>0.2980169032757002</v>
      </c>
      <c r="M4" s="116">
        <v>82</v>
      </c>
      <c r="N4" s="116">
        <v>27.333333333333332</v>
      </c>
      <c r="O4" s="4">
        <v>450000</v>
      </c>
      <c r="P4" s="79">
        <v>450000</v>
      </c>
    </row>
    <row r="5" spans="1:16" s="74" customFormat="1" ht="24.75" customHeight="1">
      <c r="A5" s="122" t="s">
        <v>393</v>
      </c>
      <c r="B5" s="84" t="s">
        <v>394</v>
      </c>
      <c r="C5" s="85" t="s">
        <v>395</v>
      </c>
      <c r="D5" s="86" t="s">
        <v>299</v>
      </c>
      <c r="E5" s="86" t="s">
        <v>392</v>
      </c>
      <c r="F5" s="4">
        <v>90000</v>
      </c>
      <c r="G5" s="4">
        <v>100000</v>
      </c>
      <c r="H5" s="76">
        <v>100000</v>
      </c>
      <c r="I5" s="77">
        <v>1573000</v>
      </c>
      <c r="J5" s="77">
        <v>1573000</v>
      </c>
      <c r="K5" s="77">
        <v>412000</v>
      </c>
      <c r="L5" s="78">
        <f t="shared" si="0"/>
        <v>0.2619198982835346</v>
      </c>
      <c r="M5" s="116">
        <v>73</v>
      </c>
      <c r="N5" s="116">
        <v>24.333333333333332</v>
      </c>
      <c r="O5" s="4">
        <v>90000</v>
      </c>
      <c r="P5" s="79">
        <v>90000</v>
      </c>
    </row>
    <row r="6" spans="1:16" s="74" customFormat="1" ht="25.5">
      <c r="A6" s="122" t="s">
        <v>396</v>
      </c>
      <c r="B6" s="84" t="s">
        <v>397</v>
      </c>
      <c r="C6" s="85" t="s">
        <v>398</v>
      </c>
      <c r="D6" s="86" t="s">
        <v>299</v>
      </c>
      <c r="E6" s="86" t="s">
        <v>392</v>
      </c>
      <c r="F6" s="4">
        <v>50000</v>
      </c>
      <c r="G6" s="4" t="s">
        <v>43</v>
      </c>
      <c r="H6" s="76" t="s">
        <v>43</v>
      </c>
      <c r="I6" s="77">
        <v>105000</v>
      </c>
      <c r="J6" s="77">
        <v>105000</v>
      </c>
      <c r="K6" s="77">
        <v>85000</v>
      </c>
      <c r="L6" s="78">
        <f t="shared" si="0"/>
        <v>0.8095238095238095</v>
      </c>
      <c r="M6" s="116">
        <v>74</v>
      </c>
      <c r="N6" s="116">
        <v>24.666666666666668</v>
      </c>
      <c r="O6" s="4">
        <v>40000</v>
      </c>
      <c r="P6" s="79">
        <v>40000</v>
      </c>
    </row>
    <row r="7" spans="1:16" s="74" customFormat="1" ht="25.5">
      <c r="A7" s="123" t="s">
        <v>399</v>
      </c>
      <c r="B7" s="84" t="s">
        <v>400</v>
      </c>
      <c r="C7" s="84" t="s">
        <v>401</v>
      </c>
      <c r="D7" s="88" t="s">
        <v>299</v>
      </c>
      <c r="E7" s="88" t="s">
        <v>392</v>
      </c>
      <c r="F7" s="4">
        <v>85000</v>
      </c>
      <c r="G7" s="4">
        <v>120000</v>
      </c>
      <c r="H7" s="76">
        <v>120000</v>
      </c>
      <c r="I7" s="77">
        <v>269340</v>
      </c>
      <c r="J7" s="77">
        <v>269340</v>
      </c>
      <c r="K7" s="77">
        <v>178000</v>
      </c>
      <c r="L7" s="78">
        <f t="shared" si="0"/>
        <v>0.6608747308234945</v>
      </c>
      <c r="M7" s="116">
        <v>76</v>
      </c>
      <c r="N7" s="116">
        <v>25.333333333333332</v>
      </c>
      <c r="O7" s="4">
        <v>120000</v>
      </c>
      <c r="P7" s="79">
        <v>120000</v>
      </c>
    </row>
    <row r="8" spans="1:16" s="74" customFormat="1" ht="25.5">
      <c r="A8" s="123" t="s">
        <v>402</v>
      </c>
      <c r="B8" s="84" t="s">
        <v>219</v>
      </c>
      <c r="C8" s="85" t="s">
        <v>403</v>
      </c>
      <c r="D8" s="86" t="s">
        <v>299</v>
      </c>
      <c r="E8" s="86" t="s">
        <v>392</v>
      </c>
      <c r="F8" s="4">
        <v>75000</v>
      </c>
      <c r="G8" s="4">
        <v>75000</v>
      </c>
      <c r="H8" s="76">
        <v>99000</v>
      </c>
      <c r="I8" s="77">
        <v>962168</v>
      </c>
      <c r="J8" s="77">
        <v>962168</v>
      </c>
      <c r="K8" s="77">
        <v>150000</v>
      </c>
      <c r="L8" s="78">
        <f t="shared" si="0"/>
        <v>0.1558979305069385</v>
      </c>
      <c r="M8" s="116">
        <v>68</v>
      </c>
      <c r="N8" s="134">
        <v>22.666666666666668</v>
      </c>
      <c r="O8" s="4">
        <v>85000</v>
      </c>
      <c r="P8" s="79">
        <v>85000</v>
      </c>
    </row>
    <row r="9" spans="1:16" s="74" customFormat="1" ht="38.25">
      <c r="A9" s="123" t="s">
        <v>404</v>
      </c>
      <c r="B9" s="84" t="s">
        <v>219</v>
      </c>
      <c r="C9" s="85" t="s">
        <v>405</v>
      </c>
      <c r="D9" s="86" t="s">
        <v>299</v>
      </c>
      <c r="E9" s="86" t="s">
        <v>392</v>
      </c>
      <c r="F9" s="4">
        <v>320000</v>
      </c>
      <c r="G9" s="4">
        <v>320000</v>
      </c>
      <c r="H9" s="76">
        <v>63000</v>
      </c>
      <c r="I9" s="77">
        <v>573646</v>
      </c>
      <c r="J9" s="77">
        <v>573646</v>
      </c>
      <c r="K9" s="77">
        <v>80000</v>
      </c>
      <c r="L9" s="78">
        <f t="shared" si="0"/>
        <v>0.13945883001014564</v>
      </c>
      <c r="M9" s="116">
        <v>74</v>
      </c>
      <c r="N9" s="116">
        <v>24.666666666666668</v>
      </c>
      <c r="O9" s="4">
        <v>62000</v>
      </c>
      <c r="P9" s="79">
        <v>62000</v>
      </c>
    </row>
    <row r="10" spans="1:16" s="74" customFormat="1" ht="38.25">
      <c r="A10" s="123" t="s">
        <v>406</v>
      </c>
      <c r="B10" s="84" t="s">
        <v>219</v>
      </c>
      <c r="C10" s="85" t="s">
        <v>407</v>
      </c>
      <c r="D10" s="86" t="s">
        <v>299</v>
      </c>
      <c r="E10" s="86" t="s">
        <v>392</v>
      </c>
      <c r="F10" s="4">
        <v>10000</v>
      </c>
      <c r="G10" s="4">
        <v>10000</v>
      </c>
      <c r="H10" s="76">
        <v>15000</v>
      </c>
      <c r="I10" s="77">
        <v>107711</v>
      </c>
      <c r="J10" s="77">
        <v>107711</v>
      </c>
      <c r="K10" s="77">
        <v>20000</v>
      </c>
      <c r="L10" s="78">
        <f t="shared" si="0"/>
        <v>0.18568205661445905</v>
      </c>
      <c r="M10" s="116">
        <v>72</v>
      </c>
      <c r="N10" s="116">
        <v>24</v>
      </c>
      <c r="O10" s="4">
        <v>14000</v>
      </c>
      <c r="P10" s="79">
        <v>14000</v>
      </c>
    </row>
    <row r="11" spans="1:16" s="74" customFormat="1" ht="38.25">
      <c r="A11" s="123" t="s">
        <v>408</v>
      </c>
      <c r="B11" s="84" t="s">
        <v>219</v>
      </c>
      <c r="C11" s="85" t="s">
        <v>409</v>
      </c>
      <c r="D11" s="86" t="s">
        <v>299</v>
      </c>
      <c r="E11" s="86" t="s">
        <v>392</v>
      </c>
      <c r="F11" s="4">
        <v>50000</v>
      </c>
      <c r="G11" s="4">
        <v>50000</v>
      </c>
      <c r="H11" s="76">
        <v>46000</v>
      </c>
      <c r="I11" s="77">
        <v>350025</v>
      </c>
      <c r="J11" s="77">
        <v>350025</v>
      </c>
      <c r="K11" s="77">
        <v>60000</v>
      </c>
      <c r="L11" s="78">
        <f t="shared" si="0"/>
        <v>0.17141632740518534</v>
      </c>
      <c r="M11" s="116">
        <v>76</v>
      </c>
      <c r="N11" s="116">
        <v>25.333333333333332</v>
      </c>
      <c r="O11" s="4">
        <v>45000</v>
      </c>
      <c r="P11" s="79">
        <v>45000</v>
      </c>
    </row>
    <row r="12" spans="1:16" s="74" customFormat="1" ht="25.5">
      <c r="A12" s="123" t="s">
        <v>410</v>
      </c>
      <c r="B12" s="84" t="s">
        <v>219</v>
      </c>
      <c r="C12" s="85" t="s">
        <v>411</v>
      </c>
      <c r="D12" s="86" t="s">
        <v>299</v>
      </c>
      <c r="E12" s="86" t="s">
        <v>392</v>
      </c>
      <c r="F12" s="4">
        <v>35000</v>
      </c>
      <c r="G12" s="4">
        <v>35000</v>
      </c>
      <c r="H12" s="76">
        <v>36000</v>
      </c>
      <c r="I12" s="77">
        <v>167810</v>
      </c>
      <c r="J12" s="77">
        <v>167810</v>
      </c>
      <c r="K12" s="77">
        <v>40000</v>
      </c>
      <c r="L12" s="78">
        <f t="shared" si="0"/>
        <v>0.2383648173529587</v>
      </c>
      <c r="M12" s="116">
        <v>65</v>
      </c>
      <c r="N12" s="116">
        <v>21.666666666666668</v>
      </c>
      <c r="O12" s="4">
        <v>27000</v>
      </c>
      <c r="P12" s="79">
        <v>27000</v>
      </c>
    </row>
    <row r="13" spans="1:16" s="74" customFormat="1" ht="25.5">
      <c r="A13" s="123" t="s">
        <v>412</v>
      </c>
      <c r="B13" s="84" t="s">
        <v>219</v>
      </c>
      <c r="C13" s="85" t="s">
        <v>413</v>
      </c>
      <c r="D13" s="86" t="s">
        <v>299</v>
      </c>
      <c r="E13" s="86" t="s">
        <v>392</v>
      </c>
      <c r="F13" s="4">
        <v>25000</v>
      </c>
      <c r="G13" s="4">
        <v>25000</v>
      </c>
      <c r="H13" s="76">
        <v>30000</v>
      </c>
      <c r="I13" s="77">
        <v>160923</v>
      </c>
      <c r="J13" s="77">
        <v>160923</v>
      </c>
      <c r="K13" s="77">
        <v>40000</v>
      </c>
      <c r="L13" s="78">
        <f t="shared" si="0"/>
        <v>0.24856608440061395</v>
      </c>
      <c r="M13" s="116">
        <v>64</v>
      </c>
      <c r="N13" s="116">
        <v>21.333333333333332</v>
      </c>
      <c r="O13" s="4">
        <v>0</v>
      </c>
      <c r="P13" s="79">
        <v>0</v>
      </c>
    </row>
    <row r="14" spans="1:16" s="74" customFormat="1" ht="38.25">
      <c r="A14" s="123" t="s">
        <v>414</v>
      </c>
      <c r="B14" s="84" t="s">
        <v>219</v>
      </c>
      <c r="C14" s="85" t="s">
        <v>415</v>
      </c>
      <c r="D14" s="86" t="s">
        <v>299</v>
      </c>
      <c r="E14" s="86" t="s">
        <v>392</v>
      </c>
      <c r="F14" s="4" t="s">
        <v>43</v>
      </c>
      <c r="G14" s="4" t="s">
        <v>43</v>
      </c>
      <c r="H14" s="76" t="s">
        <v>43</v>
      </c>
      <c r="I14" s="77">
        <v>359289</v>
      </c>
      <c r="J14" s="77">
        <v>359289</v>
      </c>
      <c r="K14" s="77">
        <v>100000</v>
      </c>
      <c r="L14" s="78">
        <f t="shared" si="0"/>
        <v>0.2783274745399943</v>
      </c>
      <c r="M14" s="116">
        <v>56</v>
      </c>
      <c r="N14" s="116">
        <v>18.666666666666668</v>
      </c>
      <c r="O14" s="4">
        <v>45000</v>
      </c>
      <c r="P14" s="79">
        <v>45000</v>
      </c>
    </row>
    <row r="15" s="74" customFormat="1" ht="12.75"/>
    <row r="16" spans="1:16" ht="12.75">
      <c r="A16" s="74"/>
      <c r="B16" s="108" t="s">
        <v>461</v>
      </c>
      <c r="C16" s="104">
        <f>SUBTOTAL(3,C4:C14)</f>
        <v>11</v>
      </c>
      <c r="F16" s="135"/>
      <c r="G16" s="135"/>
      <c r="H16" s="32">
        <f>SUM(H4:H14)</f>
        <v>959000</v>
      </c>
      <c r="I16" s="74"/>
      <c r="J16" s="74"/>
      <c r="K16" s="32">
        <f>SUM(K4:K14)</f>
        <v>1704500</v>
      </c>
      <c r="L16" s="74"/>
      <c r="M16" s="74"/>
      <c r="N16" s="74"/>
      <c r="O16" s="32">
        <f>SUM(O4:O14)</f>
        <v>978000</v>
      </c>
      <c r="P16" s="93">
        <f>SUM(P4:P14)</f>
        <v>978000</v>
      </c>
    </row>
    <row r="17" spans="1:11" s="74" customFormat="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57"/>
    </row>
    <row r="18" spans="1:15" ht="12.75">
      <c r="A18" s="74"/>
      <c r="B18" s="115"/>
      <c r="F18" s="92"/>
      <c r="G18" s="92"/>
      <c r="H18" s="92"/>
      <c r="I18" s="92"/>
      <c r="J18" s="92"/>
      <c r="K18" s="92"/>
      <c r="O18" s="92"/>
    </row>
  </sheetData>
  <sheetProtection/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28125" style="74" bestFit="1" customWidth="1"/>
    <col min="2" max="2" width="27.00390625" style="74" customWidth="1"/>
    <col min="3" max="3" width="33.421875" style="74" customWidth="1"/>
    <col min="4" max="4" width="5.57421875" style="74" hidden="1" customWidth="1"/>
    <col min="5" max="5" width="5.421875" style="74" hidden="1" customWidth="1"/>
    <col min="6" max="8" width="10.00390625" style="74" bestFit="1" customWidth="1"/>
    <col min="9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8.421875" style="131" customWidth="1"/>
    <col min="16" max="16" width="11.8515625" style="74" customWidth="1"/>
    <col min="17" max="16384" width="9.140625" style="74" customWidth="1"/>
  </cols>
  <sheetData>
    <row r="1" spans="1:15" s="61" customFormat="1" ht="14.25">
      <c r="A1" s="98" t="s">
        <v>418</v>
      </c>
      <c r="B1" s="102" t="s">
        <v>496</v>
      </c>
      <c r="O1" s="132"/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416</v>
      </c>
      <c r="B4" s="99" t="s">
        <v>17</v>
      </c>
      <c r="C4" s="100" t="s">
        <v>417</v>
      </c>
      <c r="D4" s="101" t="s">
        <v>299</v>
      </c>
      <c r="E4" s="101" t="s">
        <v>418</v>
      </c>
      <c r="F4" s="4">
        <v>30000</v>
      </c>
      <c r="G4" s="4">
        <v>35000</v>
      </c>
      <c r="H4" s="76">
        <v>36000</v>
      </c>
      <c r="I4" s="77">
        <v>462124</v>
      </c>
      <c r="J4" s="77">
        <v>462124</v>
      </c>
      <c r="K4" s="77">
        <v>50000</v>
      </c>
      <c r="L4" s="78">
        <f aca="true" t="shared" si="0" ref="L4:L12">K4/J4</f>
        <v>0.1081960685876518</v>
      </c>
      <c r="M4" s="116">
        <v>72</v>
      </c>
      <c r="N4" s="116">
        <v>24</v>
      </c>
      <c r="O4" s="76">
        <v>0</v>
      </c>
      <c r="P4" s="79">
        <v>0</v>
      </c>
    </row>
    <row r="5" spans="1:16" ht="38.25">
      <c r="A5" s="122" t="s">
        <v>419</v>
      </c>
      <c r="B5" s="84" t="s">
        <v>420</v>
      </c>
      <c r="C5" s="85" t="s">
        <v>421</v>
      </c>
      <c r="D5" s="86" t="s">
        <v>299</v>
      </c>
      <c r="E5" s="86" t="s">
        <v>418</v>
      </c>
      <c r="F5" s="4">
        <v>110000</v>
      </c>
      <c r="G5" s="4">
        <v>110000</v>
      </c>
      <c r="H5" s="76">
        <v>105000</v>
      </c>
      <c r="I5" s="77">
        <v>230000</v>
      </c>
      <c r="J5" s="77">
        <v>230000</v>
      </c>
      <c r="K5" s="77">
        <v>176000</v>
      </c>
      <c r="L5" s="78">
        <f t="shared" si="0"/>
        <v>0.7652173913043478</v>
      </c>
      <c r="M5" s="116">
        <v>75</v>
      </c>
      <c r="N5" s="116">
        <v>25</v>
      </c>
      <c r="O5" s="76">
        <v>90000</v>
      </c>
      <c r="P5" s="79">
        <v>90000</v>
      </c>
    </row>
    <row r="6" spans="1:16" ht="25.5">
      <c r="A6" s="122" t="s">
        <v>422</v>
      </c>
      <c r="B6" s="85" t="s">
        <v>197</v>
      </c>
      <c r="C6" s="85" t="s">
        <v>423</v>
      </c>
      <c r="D6" s="86" t="s">
        <v>299</v>
      </c>
      <c r="E6" s="86" t="s">
        <v>418</v>
      </c>
      <c r="F6" s="4">
        <v>55000</v>
      </c>
      <c r="G6" s="4">
        <v>55000</v>
      </c>
      <c r="H6" s="76">
        <v>56000</v>
      </c>
      <c r="I6" s="77">
        <v>91000</v>
      </c>
      <c r="J6" s="77">
        <v>91000</v>
      </c>
      <c r="K6" s="77">
        <v>60000</v>
      </c>
      <c r="L6" s="78">
        <f t="shared" si="0"/>
        <v>0.6593406593406593</v>
      </c>
      <c r="M6" s="116">
        <v>68</v>
      </c>
      <c r="N6" s="116">
        <v>22.666666666666668</v>
      </c>
      <c r="O6" s="76">
        <v>25000</v>
      </c>
      <c r="P6" s="79">
        <v>25000</v>
      </c>
    </row>
    <row r="7" spans="1:16" ht="25.5">
      <c r="A7" s="122" t="s">
        <v>424</v>
      </c>
      <c r="B7" s="85" t="s">
        <v>197</v>
      </c>
      <c r="C7" s="85" t="s">
        <v>425</v>
      </c>
      <c r="D7" s="86" t="s">
        <v>299</v>
      </c>
      <c r="E7" s="86" t="s">
        <v>418</v>
      </c>
      <c r="F7" s="4" t="s">
        <v>43</v>
      </c>
      <c r="G7" s="4" t="s">
        <v>43</v>
      </c>
      <c r="H7" s="76">
        <v>75000</v>
      </c>
      <c r="I7" s="77">
        <v>586400</v>
      </c>
      <c r="J7" s="77">
        <v>586400</v>
      </c>
      <c r="K7" s="77">
        <v>142000</v>
      </c>
      <c r="L7" s="78">
        <f t="shared" si="0"/>
        <v>0.2421555252387449</v>
      </c>
      <c r="M7" s="116">
        <v>76</v>
      </c>
      <c r="N7" s="116">
        <v>25.333333333333332</v>
      </c>
      <c r="O7" s="76">
        <v>67000</v>
      </c>
      <c r="P7" s="79">
        <v>67000</v>
      </c>
    </row>
    <row r="8" spans="1:16" ht="19.5" customHeight="1">
      <c r="A8" s="122" t="s">
        <v>426</v>
      </c>
      <c r="B8" s="84" t="s">
        <v>76</v>
      </c>
      <c r="C8" s="85" t="s">
        <v>427</v>
      </c>
      <c r="D8" s="86" t="s">
        <v>299</v>
      </c>
      <c r="E8" s="86" t="s">
        <v>418</v>
      </c>
      <c r="F8" s="4" t="s">
        <v>43</v>
      </c>
      <c r="G8" s="4" t="s">
        <v>43</v>
      </c>
      <c r="H8" s="76" t="s">
        <v>43</v>
      </c>
      <c r="I8" s="77">
        <v>218101</v>
      </c>
      <c r="J8" s="77">
        <v>218101</v>
      </c>
      <c r="K8" s="77">
        <v>162101</v>
      </c>
      <c r="L8" s="78">
        <f t="shared" si="0"/>
        <v>0.7432382244923224</v>
      </c>
      <c r="M8" s="116">
        <v>73</v>
      </c>
      <c r="N8" s="116">
        <v>24.333333333333332</v>
      </c>
      <c r="O8" s="76">
        <v>45000</v>
      </c>
      <c r="P8" s="79">
        <v>45000</v>
      </c>
    </row>
    <row r="9" spans="1:16" ht="25.5">
      <c r="A9" s="122" t="s">
        <v>428</v>
      </c>
      <c r="B9" s="85" t="s">
        <v>107</v>
      </c>
      <c r="C9" s="84" t="s">
        <v>429</v>
      </c>
      <c r="D9" s="88" t="s">
        <v>299</v>
      </c>
      <c r="E9" s="88" t="s">
        <v>418</v>
      </c>
      <c r="F9" s="4">
        <v>70000</v>
      </c>
      <c r="G9" s="4" t="s">
        <v>43</v>
      </c>
      <c r="H9" s="76">
        <v>100000</v>
      </c>
      <c r="I9" s="77">
        <v>1132964</v>
      </c>
      <c r="J9" s="77">
        <v>1070980</v>
      </c>
      <c r="K9" s="77">
        <v>198416</v>
      </c>
      <c r="L9" s="78">
        <f t="shared" si="0"/>
        <v>0.18526583129470206</v>
      </c>
      <c r="M9" s="116">
        <v>74</v>
      </c>
      <c r="N9" s="116">
        <v>24.666666666666668</v>
      </c>
      <c r="O9" s="76">
        <v>75000</v>
      </c>
      <c r="P9" s="79">
        <v>75000</v>
      </c>
    </row>
    <row r="10" spans="1:16" ht="25.5">
      <c r="A10" s="122" t="s">
        <v>430</v>
      </c>
      <c r="B10" s="84" t="s">
        <v>281</v>
      </c>
      <c r="C10" s="85" t="s">
        <v>431</v>
      </c>
      <c r="D10" s="86" t="s">
        <v>299</v>
      </c>
      <c r="E10" s="86" t="s">
        <v>418</v>
      </c>
      <c r="F10" s="4" t="s">
        <v>43</v>
      </c>
      <c r="G10" s="4">
        <v>0</v>
      </c>
      <c r="H10" s="76">
        <v>65000</v>
      </c>
      <c r="I10" s="77">
        <v>500450</v>
      </c>
      <c r="J10" s="77">
        <v>500450</v>
      </c>
      <c r="K10" s="77">
        <v>249500</v>
      </c>
      <c r="L10" s="78">
        <f t="shared" si="0"/>
        <v>0.4985513038265561</v>
      </c>
      <c r="M10" s="134">
        <v>62</v>
      </c>
      <c r="N10" s="134">
        <v>20.666666666666668</v>
      </c>
      <c r="O10" s="76">
        <v>50000</v>
      </c>
      <c r="P10" s="79">
        <v>50000</v>
      </c>
    </row>
    <row r="11" spans="1:16" ht="25.5">
      <c r="A11" s="123" t="s">
        <v>432</v>
      </c>
      <c r="B11" s="84" t="s">
        <v>315</v>
      </c>
      <c r="C11" s="85" t="s">
        <v>433</v>
      </c>
      <c r="D11" s="86" t="s">
        <v>299</v>
      </c>
      <c r="E11" s="86" t="s">
        <v>418</v>
      </c>
      <c r="F11" s="4" t="s">
        <v>43</v>
      </c>
      <c r="G11" s="4" t="s">
        <v>43</v>
      </c>
      <c r="H11" s="76">
        <v>0</v>
      </c>
      <c r="I11" s="77">
        <v>656916</v>
      </c>
      <c r="J11" s="77">
        <v>656916</v>
      </c>
      <c r="K11" s="77">
        <v>90000</v>
      </c>
      <c r="L11" s="78">
        <f t="shared" si="0"/>
        <v>0.1370038178397238</v>
      </c>
      <c r="M11" s="116">
        <v>67</v>
      </c>
      <c r="N11" s="116">
        <v>22.333333333333332</v>
      </c>
      <c r="O11" s="76">
        <v>0</v>
      </c>
      <c r="P11" s="79">
        <v>0</v>
      </c>
    </row>
    <row r="12" spans="1:16" ht="25.5">
      <c r="A12" s="122" t="s">
        <v>434</v>
      </c>
      <c r="B12" s="84" t="s">
        <v>83</v>
      </c>
      <c r="C12" s="85" t="s">
        <v>435</v>
      </c>
      <c r="D12" s="86" t="s">
        <v>299</v>
      </c>
      <c r="E12" s="86" t="s">
        <v>418</v>
      </c>
      <c r="F12" s="3" t="s">
        <v>85</v>
      </c>
      <c r="G12" s="3" t="s">
        <v>85</v>
      </c>
      <c r="H12" s="106" t="s">
        <v>85</v>
      </c>
      <c r="I12" s="77">
        <v>297400</v>
      </c>
      <c r="J12" s="77">
        <v>297400</v>
      </c>
      <c r="K12" s="77">
        <v>192100</v>
      </c>
      <c r="L12" s="78">
        <f t="shared" si="0"/>
        <v>0.6459314055144586</v>
      </c>
      <c r="M12" s="116">
        <v>74</v>
      </c>
      <c r="N12" s="116">
        <v>24.666666666666668</v>
      </c>
      <c r="O12" s="76">
        <v>112000</v>
      </c>
      <c r="P12" s="79">
        <v>112000</v>
      </c>
    </row>
    <row r="14" spans="1:16" s="61" customFormat="1" ht="12.75">
      <c r="A14" s="74"/>
      <c r="B14" s="108" t="s">
        <v>461</v>
      </c>
      <c r="C14" s="104">
        <f>SUBTOTAL(3,C4:C12)</f>
        <v>9</v>
      </c>
      <c r="H14" s="92">
        <f>SUM(H4:H12)</f>
        <v>437000</v>
      </c>
      <c r="K14" s="92">
        <f>SUM(K4:K12)</f>
        <v>1320117</v>
      </c>
      <c r="O14" s="133">
        <f>SUM(O4:O12)</f>
        <v>464000</v>
      </c>
      <c r="P14" s="93">
        <f>SUM(P4:P12)</f>
        <v>464000</v>
      </c>
    </row>
    <row r="15" spans="1:1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57"/>
    </row>
    <row r="16" ht="12.75">
      <c r="O16" s="4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1.28125" style="74" bestFit="1" customWidth="1"/>
    <col min="2" max="2" width="27.8515625" style="74" customWidth="1"/>
    <col min="3" max="3" width="26.57421875" style="74" customWidth="1"/>
    <col min="4" max="5" width="5.57421875" style="74" hidden="1" customWidth="1"/>
    <col min="6" max="8" width="10.00390625" style="74" bestFit="1" customWidth="1"/>
    <col min="9" max="10" width="10.140625" style="74" bestFit="1" customWidth="1"/>
    <col min="11" max="11" width="10.5742187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9.140625" style="74" customWidth="1"/>
    <col min="16" max="16" width="12.00390625" style="74" bestFit="1" customWidth="1"/>
    <col min="17" max="16384" width="9.140625" style="74" customWidth="1"/>
  </cols>
  <sheetData>
    <row r="1" spans="1:2" s="61" customFormat="1" ht="14.25">
      <c r="A1" s="98" t="s">
        <v>439</v>
      </c>
      <c r="B1" s="102" t="s">
        <v>497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509</v>
      </c>
      <c r="K3" s="64" t="s">
        <v>517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436</v>
      </c>
      <c r="B4" s="99" t="s">
        <v>52</v>
      </c>
      <c r="C4" s="100" t="s">
        <v>437</v>
      </c>
      <c r="D4" s="101" t="s">
        <v>438</v>
      </c>
      <c r="E4" s="101" t="s">
        <v>439</v>
      </c>
      <c r="F4" s="4" t="s">
        <v>43</v>
      </c>
      <c r="G4" s="4" t="s">
        <v>43</v>
      </c>
      <c r="H4" s="76" t="s">
        <v>43</v>
      </c>
      <c r="I4" s="77">
        <v>6285120</v>
      </c>
      <c r="J4" s="77">
        <v>6285120</v>
      </c>
      <c r="K4" s="77">
        <v>130000</v>
      </c>
      <c r="L4" s="78">
        <f aca="true" t="shared" si="0" ref="L4:L9">K4/J4</f>
        <v>0.020683773738608014</v>
      </c>
      <c r="M4" s="116">
        <v>85</v>
      </c>
      <c r="N4" s="116">
        <v>28.333333333333332</v>
      </c>
      <c r="O4" s="4">
        <v>110000</v>
      </c>
      <c r="P4" s="79">
        <v>110000</v>
      </c>
    </row>
    <row r="5" spans="1:16" ht="25.5">
      <c r="A5" s="122" t="s">
        <v>440</v>
      </c>
      <c r="B5" s="84" t="s">
        <v>441</v>
      </c>
      <c r="C5" s="85" t="s">
        <v>442</v>
      </c>
      <c r="D5" s="86" t="s">
        <v>438</v>
      </c>
      <c r="E5" s="86" t="s">
        <v>439</v>
      </c>
      <c r="F5" s="4">
        <v>750000</v>
      </c>
      <c r="G5" s="4">
        <v>800000</v>
      </c>
      <c r="H5" s="76">
        <v>720000</v>
      </c>
      <c r="I5" s="77">
        <v>16947173</v>
      </c>
      <c r="J5" s="77">
        <v>16947173</v>
      </c>
      <c r="K5" s="77">
        <v>2459880</v>
      </c>
      <c r="L5" s="78">
        <f t="shared" si="0"/>
        <v>0.1451498724890576</v>
      </c>
      <c r="M5" s="116">
        <v>75</v>
      </c>
      <c r="N5" s="116">
        <v>25</v>
      </c>
      <c r="O5" s="4">
        <v>850000</v>
      </c>
      <c r="P5" s="79">
        <v>850000</v>
      </c>
    </row>
    <row r="6" spans="1:16" ht="21.75" customHeight="1">
      <c r="A6" s="122" t="s">
        <v>443</v>
      </c>
      <c r="B6" s="84" t="s">
        <v>441</v>
      </c>
      <c r="C6" s="85" t="s">
        <v>444</v>
      </c>
      <c r="D6" s="86" t="s">
        <v>438</v>
      </c>
      <c r="E6" s="86" t="s">
        <v>439</v>
      </c>
      <c r="F6" s="118" t="s">
        <v>43</v>
      </c>
      <c r="G6" s="4" t="s">
        <v>43</v>
      </c>
      <c r="H6" s="76">
        <v>400000</v>
      </c>
      <c r="I6" s="77">
        <v>20250012</v>
      </c>
      <c r="J6" s="77">
        <v>20250012</v>
      </c>
      <c r="K6" s="77">
        <v>2819640</v>
      </c>
      <c r="L6" s="78">
        <f t="shared" si="0"/>
        <v>0.13924139896805987</v>
      </c>
      <c r="M6" s="116">
        <v>77</v>
      </c>
      <c r="N6" s="116">
        <v>25.666666666666668</v>
      </c>
      <c r="O6" s="4">
        <v>950000</v>
      </c>
      <c r="P6" s="79">
        <v>950000</v>
      </c>
    </row>
    <row r="7" spans="1:16" ht="25.5">
      <c r="A7" s="123" t="s">
        <v>445</v>
      </c>
      <c r="B7" s="84" t="s">
        <v>446</v>
      </c>
      <c r="C7" s="84" t="s">
        <v>447</v>
      </c>
      <c r="D7" s="86" t="s">
        <v>438</v>
      </c>
      <c r="E7" s="86" t="s">
        <v>439</v>
      </c>
      <c r="F7" s="4">
        <v>220000</v>
      </c>
      <c r="G7" s="4">
        <v>250000</v>
      </c>
      <c r="H7" s="76">
        <v>230000</v>
      </c>
      <c r="I7" s="77">
        <v>21720000</v>
      </c>
      <c r="J7" s="77">
        <v>21720000</v>
      </c>
      <c r="K7" s="77">
        <v>300000</v>
      </c>
      <c r="L7" s="78">
        <f t="shared" si="0"/>
        <v>0.013812154696132596</v>
      </c>
      <c r="M7" s="116">
        <v>83</v>
      </c>
      <c r="N7" s="116">
        <v>27.666666666666668</v>
      </c>
      <c r="O7" s="4">
        <v>160000</v>
      </c>
      <c r="P7" s="79">
        <v>160000</v>
      </c>
    </row>
    <row r="8" spans="1:16" ht="25.5">
      <c r="A8" s="122" t="s">
        <v>448</v>
      </c>
      <c r="B8" s="84" t="s">
        <v>449</v>
      </c>
      <c r="C8" s="85" t="s">
        <v>450</v>
      </c>
      <c r="D8" s="86" t="s">
        <v>438</v>
      </c>
      <c r="E8" s="86" t="s">
        <v>439</v>
      </c>
      <c r="F8" s="4">
        <v>60000</v>
      </c>
      <c r="G8" s="4">
        <v>80000</v>
      </c>
      <c r="H8" s="76">
        <v>80000</v>
      </c>
      <c r="I8" s="77">
        <v>26070000</v>
      </c>
      <c r="J8" s="77">
        <v>26070000</v>
      </c>
      <c r="K8" s="77">
        <v>240000</v>
      </c>
      <c r="L8" s="78">
        <f t="shared" si="0"/>
        <v>0.009205983889528193</v>
      </c>
      <c r="M8" s="116">
        <v>81</v>
      </c>
      <c r="N8" s="116">
        <v>27</v>
      </c>
      <c r="O8" s="4">
        <v>60000</v>
      </c>
      <c r="P8" s="79">
        <v>60000</v>
      </c>
    </row>
    <row r="9" spans="1:16" ht="23.25" customHeight="1">
      <c r="A9" s="123" t="s">
        <v>451</v>
      </c>
      <c r="B9" s="84" t="s">
        <v>452</v>
      </c>
      <c r="C9" s="84" t="s">
        <v>453</v>
      </c>
      <c r="D9" s="88" t="s">
        <v>438</v>
      </c>
      <c r="E9" s="88" t="s">
        <v>439</v>
      </c>
      <c r="F9" s="4">
        <v>350000</v>
      </c>
      <c r="G9" s="4">
        <v>400000</v>
      </c>
      <c r="H9" s="76">
        <v>400000</v>
      </c>
      <c r="I9" s="77">
        <v>26500000</v>
      </c>
      <c r="J9" s="77">
        <v>26500000</v>
      </c>
      <c r="K9" s="77">
        <v>2800000</v>
      </c>
      <c r="L9" s="78">
        <f t="shared" si="0"/>
        <v>0.10566037735849057</v>
      </c>
      <c r="M9" s="116">
        <v>84</v>
      </c>
      <c r="N9" s="116">
        <v>28</v>
      </c>
      <c r="O9" s="4">
        <v>410000</v>
      </c>
      <c r="P9" s="79">
        <v>410000</v>
      </c>
    </row>
    <row r="11" spans="1:16" s="61" customFormat="1" ht="12.75">
      <c r="A11" s="74"/>
      <c r="B11" s="90" t="s">
        <v>461</v>
      </c>
      <c r="C11" s="104">
        <f>SUBTOTAL(3,C4:C9)</f>
        <v>6</v>
      </c>
      <c r="H11" s="92">
        <f>SUM(H4:H9)</f>
        <v>1830000</v>
      </c>
      <c r="K11" s="92">
        <f>SUM(K4:K9)</f>
        <v>8749520</v>
      </c>
      <c r="O11" s="92">
        <f>SUM(O4:O9)</f>
        <v>2540000</v>
      </c>
      <c r="P11" s="93">
        <f>SUM(P4:P9)</f>
        <v>2540000</v>
      </c>
    </row>
    <row r="12" spans="1:11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57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28125" style="61" bestFit="1" customWidth="1"/>
    <col min="2" max="2" width="23.140625" style="60" customWidth="1"/>
    <col min="3" max="3" width="35.7109375" style="60" customWidth="1"/>
    <col min="4" max="4" width="5.57421875" style="60" hidden="1" customWidth="1"/>
    <col min="5" max="5" width="0" style="61" hidden="1" customWidth="1"/>
    <col min="6" max="7" width="10.00390625" style="60" bestFit="1" customWidth="1"/>
    <col min="8" max="8" width="9.140625" style="61" customWidth="1"/>
    <col min="9" max="10" width="10.140625" style="61" bestFit="1" customWidth="1"/>
    <col min="11" max="12" width="9.140625" style="61" customWidth="1"/>
    <col min="13" max="13" width="5.7109375" style="61" bestFit="1" customWidth="1"/>
    <col min="14" max="14" width="5.8515625" style="61" bestFit="1" customWidth="1"/>
    <col min="15" max="15" width="9.140625" style="61" customWidth="1"/>
    <col min="16" max="16" width="12.00390625" style="60" bestFit="1" customWidth="1"/>
    <col min="17" max="16384" width="9.140625" style="60" customWidth="1"/>
  </cols>
  <sheetData>
    <row r="1" spans="1:2" ht="14.25">
      <c r="A1" s="58" t="s">
        <v>15</v>
      </c>
      <c r="B1" s="59" t="s">
        <v>474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74" customFormat="1" ht="25.5">
      <c r="A4" s="174" t="s">
        <v>11</v>
      </c>
      <c r="B4" s="66" t="s">
        <v>12</v>
      </c>
      <c r="C4" s="67" t="s">
        <v>13</v>
      </c>
      <c r="D4" s="68" t="s">
        <v>14</v>
      </c>
      <c r="E4" s="68" t="s">
        <v>15</v>
      </c>
      <c r="F4" s="69">
        <v>135000</v>
      </c>
      <c r="G4" s="69">
        <v>140000</v>
      </c>
      <c r="H4" s="70">
        <v>150000</v>
      </c>
      <c r="I4" s="71">
        <v>2872296</v>
      </c>
      <c r="J4" s="71">
        <v>2822296</v>
      </c>
      <c r="K4" s="71">
        <v>300000</v>
      </c>
      <c r="L4" s="72">
        <f aca="true" t="shared" si="0" ref="L4:L14">K4/J4</f>
        <v>0.10629643382550945</v>
      </c>
      <c r="M4" s="95">
        <v>71</v>
      </c>
      <c r="N4" s="95">
        <v>23.666666666666668</v>
      </c>
      <c r="O4" s="55">
        <v>125000</v>
      </c>
      <c r="P4" s="73">
        <v>125000</v>
      </c>
    </row>
    <row r="5" spans="1:16" s="74" customFormat="1" ht="51">
      <c r="A5" s="122" t="s">
        <v>16</v>
      </c>
      <c r="B5" s="66" t="s">
        <v>17</v>
      </c>
      <c r="C5" s="67" t="s">
        <v>18</v>
      </c>
      <c r="D5" s="68" t="s">
        <v>14</v>
      </c>
      <c r="E5" s="75" t="s">
        <v>15</v>
      </c>
      <c r="F5" s="4">
        <v>30000</v>
      </c>
      <c r="G5" s="4">
        <v>40000</v>
      </c>
      <c r="H5" s="76">
        <v>45000</v>
      </c>
      <c r="I5" s="77">
        <v>11634038</v>
      </c>
      <c r="J5" s="77">
        <v>11634038</v>
      </c>
      <c r="K5" s="77">
        <v>190000</v>
      </c>
      <c r="L5" s="78">
        <f t="shared" si="0"/>
        <v>0.016331388981194662</v>
      </c>
      <c r="M5" s="96">
        <v>70</v>
      </c>
      <c r="N5" s="96">
        <v>23.333333333333332</v>
      </c>
      <c r="O5" s="4">
        <v>30000</v>
      </c>
      <c r="P5" s="79">
        <v>30000</v>
      </c>
    </row>
    <row r="6" spans="1:16" s="74" customFormat="1" ht="25.5">
      <c r="A6" s="174" t="s">
        <v>19</v>
      </c>
      <c r="B6" s="66" t="s">
        <v>20</v>
      </c>
      <c r="C6" s="66" t="s">
        <v>21</v>
      </c>
      <c r="D6" s="68" t="s">
        <v>14</v>
      </c>
      <c r="E6" s="68" t="s">
        <v>15</v>
      </c>
      <c r="F6" s="56">
        <v>195000</v>
      </c>
      <c r="G6" s="56">
        <v>250000</v>
      </c>
      <c r="H6" s="80">
        <v>300000</v>
      </c>
      <c r="I6" s="81">
        <v>3398000</v>
      </c>
      <c r="J6" s="81">
        <v>3398000</v>
      </c>
      <c r="K6" s="81">
        <v>400000</v>
      </c>
      <c r="L6" s="82">
        <f t="shared" si="0"/>
        <v>0.11771630370806356</v>
      </c>
      <c r="M6" s="97">
        <v>82</v>
      </c>
      <c r="N6" s="97">
        <v>27.333333333333332</v>
      </c>
      <c r="O6" s="56">
        <v>250000</v>
      </c>
      <c r="P6" s="83">
        <v>250000</v>
      </c>
    </row>
    <row r="7" spans="1:16" s="74" customFormat="1" ht="38.25">
      <c r="A7" s="122" t="s">
        <v>22</v>
      </c>
      <c r="B7" s="84" t="s">
        <v>23</v>
      </c>
      <c r="C7" s="85" t="s">
        <v>24</v>
      </c>
      <c r="D7" s="86" t="s">
        <v>14</v>
      </c>
      <c r="E7" s="86" t="s">
        <v>15</v>
      </c>
      <c r="F7" s="87">
        <v>90000</v>
      </c>
      <c r="G7" s="4">
        <v>150000</v>
      </c>
      <c r="H7" s="76">
        <v>200000</v>
      </c>
      <c r="I7" s="77">
        <v>2784876</v>
      </c>
      <c r="J7" s="77">
        <v>2784876</v>
      </c>
      <c r="K7" s="77">
        <v>833000</v>
      </c>
      <c r="L7" s="78">
        <f t="shared" si="0"/>
        <v>0.2991156518279449</v>
      </c>
      <c r="M7" s="96">
        <v>67</v>
      </c>
      <c r="N7" s="96">
        <v>22.333333333333332</v>
      </c>
      <c r="O7" s="4">
        <v>150000</v>
      </c>
      <c r="P7" s="79">
        <v>150000</v>
      </c>
    </row>
    <row r="8" spans="1:16" s="74" customFormat="1" ht="25.5">
      <c r="A8" s="122" t="s">
        <v>25</v>
      </c>
      <c r="B8" s="85" t="s">
        <v>26</v>
      </c>
      <c r="C8" s="85" t="s">
        <v>27</v>
      </c>
      <c r="D8" s="86" t="s">
        <v>14</v>
      </c>
      <c r="E8" s="86" t="s">
        <v>15</v>
      </c>
      <c r="F8" s="87">
        <v>120000</v>
      </c>
      <c r="G8" s="4">
        <v>150000</v>
      </c>
      <c r="H8" s="76">
        <v>200000</v>
      </c>
      <c r="I8" s="77">
        <v>2310000</v>
      </c>
      <c r="J8" s="77">
        <v>2310000</v>
      </c>
      <c r="K8" s="77">
        <v>600000</v>
      </c>
      <c r="L8" s="78">
        <f t="shared" si="0"/>
        <v>0.2597402597402597</v>
      </c>
      <c r="M8" s="96">
        <v>82</v>
      </c>
      <c r="N8" s="96">
        <v>27.333333333333332</v>
      </c>
      <c r="O8" s="4">
        <v>170000</v>
      </c>
      <c r="P8" s="79">
        <v>170000</v>
      </c>
    </row>
    <row r="9" spans="1:16" s="74" customFormat="1" ht="25.5">
      <c r="A9" s="122" t="s">
        <v>28</v>
      </c>
      <c r="B9" s="84" t="s">
        <v>29</v>
      </c>
      <c r="C9" s="85" t="s">
        <v>30</v>
      </c>
      <c r="D9" s="86" t="s">
        <v>14</v>
      </c>
      <c r="E9" s="86" t="s">
        <v>15</v>
      </c>
      <c r="F9" s="87">
        <v>120000</v>
      </c>
      <c r="G9" s="4">
        <v>140000</v>
      </c>
      <c r="H9" s="76">
        <v>135000</v>
      </c>
      <c r="I9" s="77">
        <v>4239000</v>
      </c>
      <c r="J9" s="77">
        <v>4239000</v>
      </c>
      <c r="K9" s="77">
        <v>420000</v>
      </c>
      <c r="L9" s="78">
        <f t="shared" si="0"/>
        <v>0.09907997169143666</v>
      </c>
      <c r="M9" s="96">
        <v>79</v>
      </c>
      <c r="N9" s="96">
        <v>26.333333333333332</v>
      </c>
      <c r="O9" s="4">
        <v>80000</v>
      </c>
      <c r="P9" s="79">
        <v>80000</v>
      </c>
    </row>
    <row r="10" spans="1:16" s="74" customFormat="1" ht="25.5">
      <c r="A10" s="122" t="s">
        <v>31</v>
      </c>
      <c r="B10" s="84" t="s">
        <v>32</v>
      </c>
      <c r="C10" s="85" t="s">
        <v>33</v>
      </c>
      <c r="D10" s="86" t="s">
        <v>14</v>
      </c>
      <c r="E10" s="86" t="s">
        <v>15</v>
      </c>
      <c r="F10" s="4">
        <v>120000</v>
      </c>
      <c r="G10" s="4">
        <v>130000</v>
      </c>
      <c r="H10" s="76">
        <v>135000</v>
      </c>
      <c r="I10" s="77">
        <v>698500</v>
      </c>
      <c r="J10" s="77">
        <v>698500</v>
      </c>
      <c r="K10" s="77">
        <v>159000</v>
      </c>
      <c r="L10" s="78">
        <f t="shared" si="0"/>
        <v>0.22763063707945597</v>
      </c>
      <c r="M10" s="96">
        <v>73</v>
      </c>
      <c r="N10" s="96">
        <v>24.333333333333332</v>
      </c>
      <c r="O10" s="4">
        <v>100000</v>
      </c>
      <c r="P10" s="79">
        <v>100000</v>
      </c>
    </row>
    <row r="11" spans="1:16" s="74" customFormat="1" ht="25.5">
      <c r="A11" s="123" t="s">
        <v>34</v>
      </c>
      <c r="B11" s="84" t="s">
        <v>35</v>
      </c>
      <c r="C11" s="84" t="s">
        <v>36</v>
      </c>
      <c r="D11" s="88" t="s">
        <v>14</v>
      </c>
      <c r="E11" s="88" t="s">
        <v>15</v>
      </c>
      <c r="F11" s="4">
        <v>45000</v>
      </c>
      <c r="G11" s="4">
        <v>50000</v>
      </c>
      <c r="H11" s="76">
        <v>45000</v>
      </c>
      <c r="I11" s="77">
        <v>100000</v>
      </c>
      <c r="J11" s="77">
        <v>100000</v>
      </c>
      <c r="K11" s="77">
        <v>70000</v>
      </c>
      <c r="L11" s="78">
        <f t="shared" si="0"/>
        <v>0.7</v>
      </c>
      <c r="M11" s="96">
        <v>59</v>
      </c>
      <c r="N11" s="96">
        <v>19.666666666666668</v>
      </c>
      <c r="O11" s="4">
        <v>0</v>
      </c>
      <c r="P11" s="79">
        <v>0</v>
      </c>
    </row>
    <row r="12" spans="1:16" s="74" customFormat="1" ht="18.75" customHeight="1">
      <c r="A12" s="122" t="s">
        <v>37</v>
      </c>
      <c r="B12" s="84" t="s">
        <v>38</v>
      </c>
      <c r="C12" s="85" t="s">
        <v>39</v>
      </c>
      <c r="D12" s="86" t="s">
        <v>14</v>
      </c>
      <c r="E12" s="86" t="s">
        <v>15</v>
      </c>
      <c r="F12" s="4">
        <v>80000</v>
      </c>
      <c r="G12" s="4">
        <v>110000</v>
      </c>
      <c r="H12" s="76">
        <v>80000</v>
      </c>
      <c r="I12" s="77">
        <v>2265148</v>
      </c>
      <c r="J12" s="77">
        <v>2265148</v>
      </c>
      <c r="K12" s="77">
        <v>122500</v>
      </c>
      <c r="L12" s="78">
        <f t="shared" si="0"/>
        <v>0.054080351482552136</v>
      </c>
      <c r="M12" s="96">
        <v>76</v>
      </c>
      <c r="N12" s="96">
        <v>25.333333333333332</v>
      </c>
      <c r="O12" s="4">
        <v>60000</v>
      </c>
      <c r="P12" s="79">
        <v>60000</v>
      </c>
    </row>
    <row r="13" spans="1:16" s="74" customFormat="1" ht="25.5">
      <c r="A13" s="122" t="s">
        <v>40</v>
      </c>
      <c r="B13" s="85" t="s">
        <v>41</v>
      </c>
      <c r="C13" s="85" t="s">
        <v>42</v>
      </c>
      <c r="D13" s="86" t="s">
        <v>14</v>
      </c>
      <c r="E13" s="86" t="s">
        <v>15</v>
      </c>
      <c r="F13" s="4" t="s">
        <v>43</v>
      </c>
      <c r="G13" s="4" t="s">
        <v>43</v>
      </c>
      <c r="H13" s="76">
        <v>45000</v>
      </c>
      <c r="I13" s="77">
        <v>6188038</v>
      </c>
      <c r="J13" s="77">
        <v>6188038</v>
      </c>
      <c r="K13" s="77">
        <v>670000</v>
      </c>
      <c r="L13" s="78">
        <f t="shared" si="0"/>
        <v>0.10827341396416765</v>
      </c>
      <c r="M13" s="96">
        <v>65</v>
      </c>
      <c r="N13" s="96">
        <v>21.666666666666668</v>
      </c>
      <c r="O13" s="4">
        <v>0</v>
      </c>
      <c r="P13" s="79">
        <v>0</v>
      </c>
    </row>
    <row r="14" spans="1:16" s="74" customFormat="1" ht="25.5">
      <c r="A14" s="122" t="s">
        <v>44</v>
      </c>
      <c r="B14" s="84" t="s">
        <v>45</v>
      </c>
      <c r="C14" s="85" t="s">
        <v>46</v>
      </c>
      <c r="D14" s="86" t="s">
        <v>14</v>
      </c>
      <c r="E14" s="86" t="s">
        <v>15</v>
      </c>
      <c r="F14" s="4">
        <v>135000</v>
      </c>
      <c r="G14" s="4">
        <v>150000</v>
      </c>
      <c r="H14" s="76">
        <v>144000</v>
      </c>
      <c r="I14" s="77">
        <v>2230000</v>
      </c>
      <c r="J14" s="77">
        <v>2230000</v>
      </c>
      <c r="K14" s="77">
        <v>160000</v>
      </c>
      <c r="L14" s="78">
        <f t="shared" si="0"/>
        <v>0.07174887892376682</v>
      </c>
      <c r="M14" s="96">
        <v>80</v>
      </c>
      <c r="N14" s="96">
        <v>26.666666666666668</v>
      </c>
      <c r="O14" s="4">
        <v>130000</v>
      </c>
      <c r="P14" s="79">
        <v>130000</v>
      </c>
    </row>
    <row r="15" spans="1:16" s="14" customFormat="1" ht="12.75">
      <c r="A15" s="74"/>
      <c r="E15" s="74"/>
      <c r="H15" s="74"/>
      <c r="I15" s="74"/>
      <c r="J15" s="74"/>
      <c r="K15" s="74"/>
      <c r="L15" s="74"/>
      <c r="M15" s="74"/>
      <c r="N15" s="74"/>
      <c r="O15" s="74"/>
      <c r="P15" s="89"/>
    </row>
    <row r="16" spans="1:16" ht="12.75">
      <c r="A16" s="74"/>
      <c r="B16" s="90" t="s">
        <v>461</v>
      </c>
      <c r="C16" s="91">
        <f>SUBTOTAL(3,C4:C14)</f>
        <v>11</v>
      </c>
      <c r="H16" s="92">
        <f>SUM(H4:H14)</f>
        <v>1479000</v>
      </c>
      <c r="K16" s="92">
        <f>SUM(K4:K14)</f>
        <v>3924500</v>
      </c>
      <c r="O16" s="92">
        <f>SUM(O4:O14)</f>
        <v>1095000</v>
      </c>
      <c r="P16" s="93">
        <f>SUM(P4:P14)</f>
        <v>1095000</v>
      </c>
    </row>
    <row r="17" spans="1:15" s="14" customFormat="1" ht="12.75">
      <c r="A17" s="61"/>
      <c r="B17" s="60"/>
      <c r="C17" s="60"/>
      <c r="D17" s="60"/>
      <c r="E17" s="61"/>
      <c r="F17" s="60"/>
      <c r="G17" s="60"/>
      <c r="H17" s="61"/>
      <c r="I17" s="61"/>
      <c r="J17" s="61"/>
      <c r="K17" s="57"/>
      <c r="L17" s="74"/>
      <c r="M17" s="74"/>
      <c r="N17" s="74"/>
      <c r="O17" s="74"/>
    </row>
    <row r="18" spans="1:15" ht="12.75">
      <c r="A18" s="74"/>
      <c r="B18" s="14"/>
      <c r="C18" s="14"/>
      <c r="D18" s="14"/>
      <c r="E18" s="74"/>
      <c r="F18" s="14"/>
      <c r="G18" s="14"/>
      <c r="H18" s="74"/>
      <c r="I18" s="74"/>
      <c r="J18" s="74"/>
      <c r="K18" s="74"/>
      <c r="L18" s="74"/>
      <c r="M18" s="74"/>
      <c r="N18" s="74"/>
      <c r="O18" s="31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2.7109375" style="74" bestFit="1" customWidth="1"/>
    <col min="2" max="2" width="21.421875" style="74" bestFit="1" customWidth="1"/>
    <col min="3" max="3" width="19.8515625" style="74" customWidth="1"/>
    <col min="4" max="5" width="5.57421875" style="74" hidden="1" customWidth="1"/>
    <col min="6" max="8" width="9.140625" style="74" bestFit="1" customWidth="1"/>
    <col min="9" max="10" width="9.140625" style="74" customWidth="1"/>
    <col min="11" max="11" width="9.8515625" style="74" customWidth="1"/>
    <col min="12" max="12" width="7.8515625" style="74" customWidth="1"/>
    <col min="13" max="13" width="5.7109375" style="74" bestFit="1" customWidth="1"/>
    <col min="14" max="14" width="5.8515625" style="74" bestFit="1" customWidth="1"/>
    <col min="15" max="15" width="9.140625" style="74" customWidth="1"/>
    <col min="16" max="16" width="12.00390625" style="74" bestFit="1" customWidth="1"/>
    <col min="17" max="16384" width="9.140625" style="74" customWidth="1"/>
  </cols>
  <sheetData>
    <row r="1" spans="1:2" s="61" customFormat="1" ht="14.25">
      <c r="A1" s="98" t="s">
        <v>457</v>
      </c>
      <c r="B1" s="102" t="s">
        <v>498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454</v>
      </c>
      <c r="B4" s="99" t="s">
        <v>455</v>
      </c>
      <c r="C4" s="100" t="s">
        <v>456</v>
      </c>
      <c r="D4" s="101" t="s">
        <v>438</v>
      </c>
      <c r="E4" s="101" t="s">
        <v>457</v>
      </c>
      <c r="F4" s="4">
        <v>1100000</v>
      </c>
      <c r="G4" s="4">
        <v>1300000</v>
      </c>
      <c r="H4" s="76">
        <v>1400000</v>
      </c>
      <c r="I4" s="77">
        <v>6070000</v>
      </c>
      <c r="J4" s="77">
        <v>6070000</v>
      </c>
      <c r="K4" s="77">
        <v>2088000</v>
      </c>
      <c r="L4" s="78">
        <f>K4/J4</f>
        <v>0.34398682042833606</v>
      </c>
      <c r="M4" s="116">
        <v>76</v>
      </c>
      <c r="N4" s="116">
        <v>25.333333333333332</v>
      </c>
      <c r="O4" s="4">
        <v>1200000</v>
      </c>
      <c r="P4" s="79">
        <v>1200000</v>
      </c>
    </row>
    <row r="5" spans="1:16" ht="25.5">
      <c r="A5" s="122" t="s">
        <v>458</v>
      </c>
      <c r="B5" s="84" t="s">
        <v>459</v>
      </c>
      <c r="C5" s="85" t="s">
        <v>460</v>
      </c>
      <c r="D5" s="86" t="s">
        <v>438</v>
      </c>
      <c r="E5" s="86" t="s">
        <v>457</v>
      </c>
      <c r="F5" s="4" t="s">
        <v>43</v>
      </c>
      <c r="G5" s="4" t="s">
        <v>43</v>
      </c>
      <c r="H5" s="76" t="s">
        <v>43</v>
      </c>
      <c r="I5" s="77">
        <v>3314280</v>
      </c>
      <c r="J5" s="77">
        <v>3314280</v>
      </c>
      <c r="K5" s="77">
        <v>964800</v>
      </c>
      <c r="L5" s="78">
        <f>K5/J5</f>
        <v>0.29110395017922447</v>
      </c>
      <c r="M5" s="116">
        <v>79</v>
      </c>
      <c r="N5" s="116">
        <v>26.333333333333332</v>
      </c>
      <c r="O5" s="4">
        <v>260000</v>
      </c>
      <c r="P5" s="79">
        <v>260000</v>
      </c>
    </row>
    <row r="7" spans="1:16" s="61" customFormat="1" ht="12.75">
      <c r="A7" s="74"/>
      <c r="B7" s="115" t="s">
        <v>461</v>
      </c>
      <c r="C7" s="104">
        <f>SUBTOTAL(3,C4:C5)</f>
        <v>2</v>
      </c>
      <c r="H7" s="92">
        <f>SUM(H4:H5)</f>
        <v>1400000</v>
      </c>
      <c r="K7" s="92">
        <f>SUM(K4:K5)</f>
        <v>3052800</v>
      </c>
      <c r="O7" s="92">
        <f>SUM(O4:O5)</f>
        <v>1460000</v>
      </c>
      <c r="P7" s="93">
        <f>SUM(P4:P5)</f>
        <v>1460000</v>
      </c>
    </row>
    <row r="8" spans="1:1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57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10.28125" style="74" bestFit="1" customWidth="1"/>
    <col min="2" max="2" width="26.57421875" style="74" customWidth="1"/>
    <col min="3" max="3" width="24.8515625" style="74" customWidth="1"/>
    <col min="4" max="4" width="5.57421875" style="74" hidden="1" customWidth="1"/>
    <col min="5" max="5" width="5.00390625" style="74" hidden="1" customWidth="1"/>
    <col min="6" max="8" width="8.8515625" style="74" bestFit="1" customWidth="1"/>
    <col min="9" max="10" width="10.140625" style="74" bestFit="1" customWidth="1"/>
    <col min="11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9.00390625" style="74" customWidth="1"/>
    <col min="16" max="16" width="10.421875" style="74" bestFit="1" customWidth="1"/>
    <col min="17" max="16384" width="9.140625" style="74" customWidth="1"/>
  </cols>
  <sheetData>
    <row r="1" spans="1:2" s="61" customFormat="1" ht="14.25">
      <c r="A1" s="98" t="s">
        <v>54</v>
      </c>
      <c r="B1" s="102" t="s">
        <v>476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38.25">
      <c r="A4" s="121" t="s">
        <v>47</v>
      </c>
      <c r="B4" s="99" t="s">
        <v>48</v>
      </c>
      <c r="C4" s="100" t="s">
        <v>49</v>
      </c>
      <c r="D4" s="101" t="s">
        <v>14</v>
      </c>
      <c r="E4" s="101" t="s">
        <v>50</v>
      </c>
      <c r="F4" s="4">
        <v>270000</v>
      </c>
      <c r="G4" s="4">
        <v>400000</v>
      </c>
      <c r="H4" s="76">
        <v>380000</v>
      </c>
      <c r="I4" s="77">
        <v>42290232</v>
      </c>
      <c r="J4" s="77">
        <v>42290230</v>
      </c>
      <c r="K4" s="77">
        <v>567871</v>
      </c>
      <c r="L4" s="78">
        <f>K4/J4</f>
        <v>0.013427947778955092</v>
      </c>
      <c r="M4" s="105">
        <v>84</v>
      </c>
      <c r="N4" s="105">
        <v>28</v>
      </c>
      <c r="O4" s="4">
        <v>330000</v>
      </c>
      <c r="P4" s="79">
        <v>330000</v>
      </c>
    </row>
    <row r="5" spans="1:16" ht="38.25">
      <c r="A5" s="122" t="s">
        <v>51</v>
      </c>
      <c r="B5" s="84" t="s">
        <v>52</v>
      </c>
      <c r="C5" s="85" t="s">
        <v>53</v>
      </c>
      <c r="D5" s="86" t="s">
        <v>14</v>
      </c>
      <c r="E5" s="86" t="s">
        <v>54</v>
      </c>
      <c r="F5" s="4">
        <v>120000</v>
      </c>
      <c r="G5" s="4">
        <v>120000</v>
      </c>
      <c r="H5" s="76">
        <v>120000</v>
      </c>
      <c r="I5" s="77">
        <v>6021920</v>
      </c>
      <c r="J5" s="77">
        <v>6021920</v>
      </c>
      <c r="K5" s="77">
        <v>120000</v>
      </c>
      <c r="L5" s="78">
        <f>K5/J5</f>
        <v>0.019927199298562584</v>
      </c>
      <c r="M5" s="105">
        <v>86</v>
      </c>
      <c r="N5" s="105">
        <v>28.666666666666668</v>
      </c>
      <c r="O5" s="4">
        <v>100000</v>
      </c>
      <c r="P5" s="79">
        <v>100000</v>
      </c>
    </row>
    <row r="6" spans="1:16" ht="38.25">
      <c r="A6" s="122" t="s">
        <v>55</v>
      </c>
      <c r="B6" s="84" t="s">
        <v>52</v>
      </c>
      <c r="C6" s="85" t="s">
        <v>56</v>
      </c>
      <c r="D6" s="86" t="s">
        <v>14</v>
      </c>
      <c r="E6" s="86" t="s">
        <v>54</v>
      </c>
      <c r="F6" s="4">
        <v>90000</v>
      </c>
      <c r="G6" s="4">
        <v>100000</v>
      </c>
      <c r="H6" s="76">
        <v>100000</v>
      </c>
      <c r="I6" s="77">
        <v>12734460</v>
      </c>
      <c r="J6" s="77">
        <v>12734460</v>
      </c>
      <c r="K6" s="77">
        <v>100000</v>
      </c>
      <c r="L6" s="78">
        <f>K6/J6</f>
        <v>0.007852708320572683</v>
      </c>
      <c r="M6" s="105">
        <v>86</v>
      </c>
      <c r="N6" s="105">
        <v>28.666666666666668</v>
      </c>
      <c r="O6" s="4">
        <v>80000</v>
      </c>
      <c r="P6" s="79">
        <v>80000</v>
      </c>
    </row>
    <row r="7" spans="1:16" ht="25.5">
      <c r="A7" s="122" t="s">
        <v>57</v>
      </c>
      <c r="B7" s="85" t="s">
        <v>26</v>
      </c>
      <c r="C7" s="85" t="s">
        <v>58</v>
      </c>
      <c r="D7" s="86" t="s">
        <v>14</v>
      </c>
      <c r="E7" s="86" t="s">
        <v>50</v>
      </c>
      <c r="F7" s="4">
        <v>100000</v>
      </c>
      <c r="G7" s="4">
        <v>250000</v>
      </c>
      <c r="H7" s="76">
        <v>270000</v>
      </c>
      <c r="I7" s="77">
        <v>22800000</v>
      </c>
      <c r="J7" s="77">
        <v>22800000</v>
      </c>
      <c r="K7" s="77">
        <v>600000</v>
      </c>
      <c r="L7" s="78">
        <f>K7/J7</f>
        <v>0.02631578947368421</v>
      </c>
      <c r="M7" s="105">
        <v>86</v>
      </c>
      <c r="N7" s="105">
        <v>28.666666666666668</v>
      </c>
      <c r="O7" s="4">
        <v>224000</v>
      </c>
      <c r="P7" s="79">
        <v>224000</v>
      </c>
    </row>
    <row r="8" spans="1:16" ht="51">
      <c r="A8" s="123" t="s">
        <v>59</v>
      </c>
      <c r="B8" s="84" t="s">
        <v>60</v>
      </c>
      <c r="C8" s="85" t="s">
        <v>61</v>
      </c>
      <c r="D8" s="86" t="s">
        <v>14</v>
      </c>
      <c r="E8" s="86" t="s">
        <v>50</v>
      </c>
      <c r="F8" s="4">
        <v>50000</v>
      </c>
      <c r="G8" s="4">
        <v>80000</v>
      </c>
      <c r="H8" s="76">
        <v>100000</v>
      </c>
      <c r="I8" s="77">
        <v>16554770</v>
      </c>
      <c r="J8" s="77">
        <v>16554770</v>
      </c>
      <c r="K8" s="77">
        <v>170000</v>
      </c>
      <c r="L8" s="78">
        <f>K8/J8</f>
        <v>0.010268943633768395</v>
      </c>
      <c r="M8" s="105">
        <v>84</v>
      </c>
      <c r="N8" s="105">
        <v>28</v>
      </c>
      <c r="O8" s="4">
        <v>105000</v>
      </c>
      <c r="P8" s="79">
        <v>105000</v>
      </c>
    </row>
    <row r="9" ht="12.75">
      <c r="P9" s="103"/>
    </row>
    <row r="10" spans="1:16" s="61" customFormat="1" ht="12.75">
      <c r="A10" s="74"/>
      <c r="B10" s="90" t="s">
        <v>461</v>
      </c>
      <c r="C10" s="104">
        <f>SUBTOTAL(3,C4:C8)</f>
        <v>5</v>
      </c>
      <c r="H10" s="92">
        <f>SUM(H4:H8)</f>
        <v>970000</v>
      </c>
      <c r="K10" s="92">
        <f>SUM(K4:K8)</f>
        <v>1557871</v>
      </c>
      <c r="O10" s="92">
        <f>SUM(O4:O8)</f>
        <v>839000</v>
      </c>
      <c r="P10" s="93">
        <f>SUM(P4:P8)</f>
        <v>839000</v>
      </c>
    </row>
    <row r="11" spans="1:11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57"/>
    </row>
    <row r="12" ht="12.75">
      <c r="O12" s="32"/>
    </row>
    <row r="15" ht="11.25" customHeight="1"/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28125" style="74" bestFit="1" customWidth="1"/>
    <col min="2" max="2" width="20.8515625" style="74" customWidth="1"/>
    <col min="3" max="3" width="27.140625" style="74" bestFit="1" customWidth="1"/>
    <col min="4" max="4" width="5.57421875" style="74" hidden="1" customWidth="1"/>
    <col min="5" max="5" width="5.00390625" style="74" hidden="1" customWidth="1"/>
    <col min="6" max="7" width="9.00390625" style="74" bestFit="1" customWidth="1"/>
    <col min="8" max="8" width="9.140625" style="74" customWidth="1"/>
    <col min="9" max="10" width="10.140625" style="74" bestFit="1" customWidth="1"/>
    <col min="11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9.140625" style="74" customWidth="1"/>
    <col min="16" max="16" width="10.421875" style="74" bestFit="1" customWidth="1"/>
    <col min="17" max="16384" width="9.140625" style="74" customWidth="1"/>
  </cols>
  <sheetData>
    <row r="1" spans="1:2" s="61" customFormat="1" ht="14.25">
      <c r="A1" s="98" t="s">
        <v>65</v>
      </c>
      <c r="B1" s="102" t="s">
        <v>478</v>
      </c>
    </row>
    <row r="3" spans="1:16" s="2" customFormat="1" ht="51.75" customHeight="1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62</v>
      </c>
      <c r="B4" s="99" t="s">
        <v>63</v>
      </c>
      <c r="C4" s="100" t="s">
        <v>64</v>
      </c>
      <c r="D4" s="101" t="s">
        <v>14</v>
      </c>
      <c r="E4" s="101" t="s">
        <v>65</v>
      </c>
      <c r="F4" s="4" t="s">
        <v>43</v>
      </c>
      <c r="G4" s="4" t="s">
        <v>43</v>
      </c>
      <c r="H4" s="76">
        <v>100000</v>
      </c>
      <c r="I4" s="77">
        <v>494188</v>
      </c>
      <c r="J4" s="77">
        <v>494188</v>
      </c>
      <c r="K4" s="77">
        <v>100000</v>
      </c>
      <c r="L4" s="78">
        <f>K4/J4</f>
        <v>0.20235214129035914</v>
      </c>
      <c r="M4" s="105">
        <v>74</v>
      </c>
      <c r="N4" s="105">
        <v>24.666666666666668</v>
      </c>
      <c r="O4" s="4">
        <v>80000</v>
      </c>
      <c r="P4" s="79">
        <v>80000</v>
      </c>
    </row>
    <row r="5" spans="1:16" ht="38.25">
      <c r="A5" s="122" t="s">
        <v>66</v>
      </c>
      <c r="B5" s="85" t="s">
        <v>67</v>
      </c>
      <c r="C5" s="85" t="s">
        <v>68</v>
      </c>
      <c r="D5" s="86" t="s">
        <v>14</v>
      </c>
      <c r="E5" s="86" t="s">
        <v>65</v>
      </c>
      <c r="F5" s="4" t="s">
        <v>43</v>
      </c>
      <c r="G5" s="4" t="s">
        <v>43</v>
      </c>
      <c r="H5" s="76">
        <v>400000</v>
      </c>
      <c r="I5" s="77">
        <v>13400000</v>
      </c>
      <c r="J5" s="77">
        <v>13400000</v>
      </c>
      <c r="K5" s="77">
        <v>700200</v>
      </c>
      <c r="L5" s="78">
        <f>K5/J5</f>
        <v>0.05225373134328358</v>
      </c>
      <c r="M5" s="105">
        <v>80</v>
      </c>
      <c r="N5" s="105">
        <v>26.666666666666668</v>
      </c>
      <c r="O5" s="4">
        <v>300000</v>
      </c>
      <c r="P5" s="79">
        <v>300000</v>
      </c>
    </row>
    <row r="6" spans="1:16" ht="25.5">
      <c r="A6" s="122" t="s">
        <v>69</v>
      </c>
      <c r="B6" s="84" t="s">
        <v>70</v>
      </c>
      <c r="C6" s="85" t="s">
        <v>71</v>
      </c>
      <c r="D6" s="86" t="s">
        <v>14</v>
      </c>
      <c r="E6" s="86" t="s">
        <v>65</v>
      </c>
      <c r="F6" s="4">
        <v>450000</v>
      </c>
      <c r="G6" s="4">
        <v>425000</v>
      </c>
      <c r="H6" s="76">
        <v>423000</v>
      </c>
      <c r="I6" s="77">
        <v>1421744</v>
      </c>
      <c r="J6" s="77">
        <v>1421744</v>
      </c>
      <c r="K6" s="77">
        <v>800000</v>
      </c>
      <c r="L6" s="78">
        <f>K6/J6</f>
        <v>0.5626892042449274</v>
      </c>
      <c r="M6" s="105">
        <v>75</v>
      </c>
      <c r="N6" s="105">
        <v>25</v>
      </c>
      <c r="O6" s="4">
        <v>370000</v>
      </c>
      <c r="P6" s="79">
        <v>370000</v>
      </c>
    </row>
    <row r="7" spans="1:16" ht="51.75" customHeight="1">
      <c r="A7" s="122" t="s">
        <v>72</v>
      </c>
      <c r="B7" s="84" t="s">
        <v>73</v>
      </c>
      <c r="C7" s="85" t="s">
        <v>74</v>
      </c>
      <c r="D7" s="86" t="s">
        <v>14</v>
      </c>
      <c r="E7" s="86" t="s">
        <v>65</v>
      </c>
      <c r="F7" s="4">
        <v>100000</v>
      </c>
      <c r="G7" s="4">
        <v>140000</v>
      </c>
      <c r="H7" s="76">
        <v>145000</v>
      </c>
      <c r="I7" s="77">
        <v>681326</v>
      </c>
      <c r="J7" s="77">
        <v>681326</v>
      </c>
      <c r="K7" s="77">
        <v>567675</v>
      </c>
      <c r="L7" s="78">
        <f>K7/J7</f>
        <v>0.8331914531369712</v>
      </c>
      <c r="M7" s="105">
        <v>72</v>
      </c>
      <c r="N7" s="105">
        <v>24</v>
      </c>
      <c r="O7" s="4">
        <v>125000</v>
      </c>
      <c r="P7" s="79">
        <v>125000</v>
      </c>
    </row>
    <row r="8" ht="12.75">
      <c r="P8" s="103"/>
    </row>
    <row r="9" spans="1:16" s="61" customFormat="1" ht="12.75">
      <c r="A9" s="74"/>
      <c r="B9" s="90" t="s">
        <v>461</v>
      </c>
      <c r="C9" s="104">
        <f>SUBTOTAL(3,C4:C7)</f>
        <v>4</v>
      </c>
      <c r="H9" s="92">
        <f>SUM(H4:H7)</f>
        <v>1068000</v>
      </c>
      <c r="K9" s="92">
        <f>SUM(K4:K7)</f>
        <v>2167875</v>
      </c>
      <c r="O9" s="92">
        <f>SUM(O4:O7)</f>
        <v>875000</v>
      </c>
      <c r="P9" s="93">
        <f>SUM(P4:P7)</f>
        <v>875000</v>
      </c>
    </row>
    <row r="10" spans="1:1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57"/>
    </row>
    <row r="11" ht="12.75">
      <c r="O11" s="3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A3" sqref="A3:A6"/>
    </sheetView>
  </sheetViews>
  <sheetFormatPr defaultColWidth="21.421875" defaultRowHeight="12.75"/>
  <cols>
    <col min="1" max="1" width="11.28125" style="74" bestFit="1" customWidth="1"/>
    <col min="2" max="2" width="26.57421875" style="74" customWidth="1"/>
    <col min="3" max="3" width="32.8515625" style="74" customWidth="1"/>
    <col min="4" max="4" width="5.57421875" style="74" hidden="1" customWidth="1"/>
    <col min="5" max="5" width="5.00390625" style="74" hidden="1" customWidth="1"/>
    <col min="6" max="6" width="10.421875" style="74" customWidth="1"/>
    <col min="7" max="7" width="9.140625" style="74" bestFit="1" customWidth="1"/>
    <col min="8" max="8" width="10.421875" style="74" bestFit="1" customWidth="1"/>
    <col min="9" max="9" width="9.8515625" style="74" customWidth="1"/>
    <col min="10" max="10" width="8.8515625" style="74" customWidth="1"/>
    <col min="11" max="11" width="9.57421875" style="74" customWidth="1"/>
    <col min="12" max="12" width="8.7109375" style="74" customWidth="1"/>
    <col min="13" max="13" width="5.7109375" style="74" bestFit="1" customWidth="1"/>
    <col min="14" max="14" width="5.8515625" style="74" bestFit="1" customWidth="1"/>
    <col min="15" max="15" width="9.140625" style="74" bestFit="1" customWidth="1"/>
    <col min="16" max="16" width="12.00390625" style="74" bestFit="1" customWidth="1"/>
    <col min="17" max="16384" width="21.421875" style="74" customWidth="1"/>
  </cols>
  <sheetData>
    <row r="1" spans="1:2" s="61" customFormat="1" ht="14.25">
      <c r="A1" s="98" t="s">
        <v>78</v>
      </c>
      <c r="B1" s="102" t="s">
        <v>480</v>
      </c>
    </row>
    <row r="2" s="61" customFormat="1" ht="13.5" customHeight="1"/>
    <row r="3" spans="1:16" s="2" customFormat="1" ht="53.25" customHeight="1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518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38.25">
      <c r="A4" s="174" t="s">
        <v>75</v>
      </c>
      <c r="B4" s="66" t="s">
        <v>76</v>
      </c>
      <c r="C4" s="67" t="s">
        <v>77</v>
      </c>
      <c r="D4" s="68" t="s">
        <v>14</v>
      </c>
      <c r="E4" s="68" t="s">
        <v>78</v>
      </c>
      <c r="F4" s="4">
        <v>200000</v>
      </c>
      <c r="G4" s="4">
        <v>150000</v>
      </c>
      <c r="H4" s="76">
        <v>180000</v>
      </c>
      <c r="I4" s="77">
        <v>1079659</v>
      </c>
      <c r="J4" s="77">
        <v>1079659</v>
      </c>
      <c r="K4" s="77">
        <v>467224</v>
      </c>
      <c r="L4" s="78">
        <f>K4/J4</f>
        <v>0.4327514520788508</v>
      </c>
      <c r="M4" s="105">
        <v>73</v>
      </c>
      <c r="N4" s="105">
        <v>24.333333333333332</v>
      </c>
      <c r="O4" s="4">
        <v>150000</v>
      </c>
      <c r="P4" s="79">
        <v>150000</v>
      </c>
    </row>
    <row r="5" spans="1:16" ht="25.5">
      <c r="A5" s="123" t="s">
        <v>79</v>
      </c>
      <c r="B5" s="84" t="s">
        <v>80</v>
      </c>
      <c r="C5" s="84" t="s">
        <v>81</v>
      </c>
      <c r="D5" s="88" t="s">
        <v>14</v>
      </c>
      <c r="E5" s="88" t="s">
        <v>78</v>
      </c>
      <c r="F5" s="4">
        <v>1465000</v>
      </c>
      <c r="G5" s="4">
        <v>1463000</v>
      </c>
      <c r="H5" s="76">
        <v>1460000</v>
      </c>
      <c r="I5" s="77">
        <v>2058034</v>
      </c>
      <c r="J5" s="77">
        <v>2058034</v>
      </c>
      <c r="K5" s="77">
        <v>1684900</v>
      </c>
      <c r="L5" s="78">
        <f>K5/J5</f>
        <v>0.8186939574370491</v>
      </c>
      <c r="M5" s="105">
        <v>75</v>
      </c>
      <c r="N5" s="105">
        <v>25</v>
      </c>
      <c r="O5" s="4">
        <v>1200000</v>
      </c>
      <c r="P5" s="79">
        <v>1200000</v>
      </c>
    </row>
    <row r="6" spans="1:16" ht="38.25">
      <c r="A6" s="122" t="s">
        <v>82</v>
      </c>
      <c r="B6" s="84" t="s">
        <v>83</v>
      </c>
      <c r="C6" s="85" t="s">
        <v>84</v>
      </c>
      <c r="D6" s="86" t="s">
        <v>14</v>
      </c>
      <c r="E6" s="86" t="s">
        <v>78</v>
      </c>
      <c r="F6" s="3" t="s">
        <v>85</v>
      </c>
      <c r="G6" s="3" t="s">
        <v>85</v>
      </c>
      <c r="H6" s="106" t="s">
        <v>85</v>
      </c>
      <c r="I6" s="77">
        <v>3341000</v>
      </c>
      <c r="J6" s="77">
        <v>3341000</v>
      </c>
      <c r="K6" s="77">
        <v>380000</v>
      </c>
      <c r="L6" s="78">
        <f>K6/J6</f>
        <v>0.11373840167614487</v>
      </c>
      <c r="M6" s="105">
        <v>85</v>
      </c>
      <c r="N6" s="105">
        <v>28.333333333333332</v>
      </c>
      <c r="O6" s="4">
        <v>330000</v>
      </c>
      <c r="P6" s="79">
        <v>330000</v>
      </c>
    </row>
    <row r="7" ht="12.75">
      <c r="P7" s="103"/>
    </row>
    <row r="8" spans="1:16" s="61" customFormat="1" ht="12.75">
      <c r="A8" s="74"/>
      <c r="B8" s="90" t="s">
        <v>461</v>
      </c>
      <c r="C8" s="104">
        <f>SUBTOTAL(3,C4:C6)</f>
        <v>3</v>
      </c>
      <c r="H8" s="92">
        <f>SUM(H4:H6)</f>
        <v>1640000</v>
      </c>
      <c r="K8" s="92">
        <f>SUM(K4:K6)</f>
        <v>2532124</v>
      </c>
      <c r="O8" s="92">
        <f>SUM(O4:O6)</f>
        <v>1680000</v>
      </c>
      <c r="P8" s="93">
        <f>SUM(P4:P6)</f>
        <v>1680000</v>
      </c>
    </row>
    <row r="9" spans="1:1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57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3" sqref="A3:A16"/>
    </sheetView>
  </sheetViews>
  <sheetFormatPr defaultColWidth="9.140625" defaultRowHeight="12.75"/>
  <cols>
    <col min="1" max="1" width="11.140625" style="74" customWidth="1"/>
    <col min="2" max="2" width="19.57421875" style="74" customWidth="1"/>
    <col min="3" max="3" width="30.140625" style="74" customWidth="1"/>
    <col min="4" max="4" width="5.7109375" style="74" hidden="1" customWidth="1"/>
    <col min="5" max="5" width="5.00390625" style="74" hidden="1" customWidth="1"/>
    <col min="6" max="8" width="10.421875" style="74" bestFit="1" customWidth="1"/>
    <col min="9" max="9" width="10.140625" style="74" bestFit="1" customWidth="1"/>
    <col min="10" max="10" width="11.140625" style="74" bestFit="1" customWidth="1"/>
    <col min="11" max="11" width="9.421875" style="74" customWidth="1"/>
    <col min="12" max="12" width="8.7109375" style="74" bestFit="1" customWidth="1"/>
    <col min="13" max="13" width="5.7109375" style="111" bestFit="1" customWidth="1"/>
    <col min="14" max="14" width="5.8515625" style="111" bestFit="1" customWidth="1"/>
    <col min="15" max="15" width="9.140625" style="74" customWidth="1"/>
    <col min="16" max="16" width="12.00390625" style="74" bestFit="1" customWidth="1"/>
    <col min="17" max="16384" width="9.140625" style="74" customWidth="1"/>
  </cols>
  <sheetData>
    <row r="1" spans="1:14" s="61" customFormat="1" ht="14.25">
      <c r="A1" s="98" t="s">
        <v>88</v>
      </c>
      <c r="B1" s="102" t="s">
        <v>482</v>
      </c>
      <c r="M1" s="110"/>
      <c r="N1" s="110"/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8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21" t="s">
        <v>86</v>
      </c>
      <c r="B4" s="99" t="s">
        <v>17</v>
      </c>
      <c r="C4" s="100" t="s">
        <v>87</v>
      </c>
      <c r="D4" s="101" t="s">
        <v>14</v>
      </c>
      <c r="E4" s="101" t="s">
        <v>88</v>
      </c>
      <c r="F4" s="4">
        <v>0</v>
      </c>
      <c r="G4" s="4">
        <v>50000</v>
      </c>
      <c r="H4" s="76">
        <v>70000</v>
      </c>
      <c r="I4" s="77">
        <v>41790635</v>
      </c>
      <c r="J4" s="77">
        <v>41790635</v>
      </c>
      <c r="K4" s="77">
        <v>400000</v>
      </c>
      <c r="L4" s="78">
        <f aca="true" t="shared" si="0" ref="L4:L16">K4/J4</f>
        <v>0.009571522423624336</v>
      </c>
      <c r="M4" s="105">
        <v>75</v>
      </c>
      <c r="N4" s="105">
        <v>25</v>
      </c>
      <c r="O4" s="4">
        <v>62000</v>
      </c>
      <c r="P4" s="79">
        <v>62000</v>
      </c>
    </row>
    <row r="5" spans="1:16" ht="25.5">
      <c r="A5" s="123" t="s">
        <v>89</v>
      </c>
      <c r="B5" s="84" t="s">
        <v>90</v>
      </c>
      <c r="C5" s="84" t="s">
        <v>468</v>
      </c>
      <c r="D5" s="88" t="s">
        <v>14</v>
      </c>
      <c r="E5" s="88" t="s">
        <v>88</v>
      </c>
      <c r="F5" s="4">
        <v>100000</v>
      </c>
      <c r="G5" s="4">
        <v>100000</v>
      </c>
      <c r="H5" s="76" t="s">
        <v>43</v>
      </c>
      <c r="I5" s="77">
        <v>11000000</v>
      </c>
      <c r="J5" s="77">
        <v>11000000</v>
      </c>
      <c r="K5" s="77">
        <v>300000</v>
      </c>
      <c r="L5" s="78">
        <f t="shared" si="0"/>
        <v>0.02727272727272727</v>
      </c>
      <c r="M5" s="105">
        <v>72</v>
      </c>
      <c r="N5" s="105">
        <v>24</v>
      </c>
      <c r="O5" s="4">
        <v>105000</v>
      </c>
      <c r="P5" s="79">
        <v>105000</v>
      </c>
    </row>
    <row r="6" spans="1:16" ht="25.5">
      <c r="A6" s="122" t="s">
        <v>91</v>
      </c>
      <c r="B6" s="84" t="s">
        <v>92</v>
      </c>
      <c r="C6" s="85" t="s">
        <v>93</v>
      </c>
      <c r="D6" s="86" t="s">
        <v>14</v>
      </c>
      <c r="E6" s="86" t="s">
        <v>88</v>
      </c>
      <c r="F6" s="4">
        <v>30000</v>
      </c>
      <c r="G6" s="4">
        <v>30000</v>
      </c>
      <c r="H6" s="76">
        <v>45000</v>
      </c>
      <c r="I6" s="77">
        <v>5133000</v>
      </c>
      <c r="J6" s="77">
        <v>5133000</v>
      </c>
      <c r="K6" s="77">
        <v>118000</v>
      </c>
      <c r="L6" s="78">
        <f t="shared" si="0"/>
        <v>0.022988505747126436</v>
      </c>
      <c r="M6" s="105">
        <v>79</v>
      </c>
      <c r="N6" s="105">
        <v>26.333333333333332</v>
      </c>
      <c r="O6" s="4">
        <v>40000</v>
      </c>
      <c r="P6" s="79">
        <v>40000</v>
      </c>
    </row>
    <row r="7" spans="1:16" ht="25.5">
      <c r="A7" s="123" t="s">
        <v>94</v>
      </c>
      <c r="B7" s="84" t="s">
        <v>92</v>
      </c>
      <c r="C7" s="85" t="s">
        <v>95</v>
      </c>
      <c r="D7" s="86" t="s">
        <v>14</v>
      </c>
      <c r="E7" s="86" t="s">
        <v>88</v>
      </c>
      <c r="F7" s="4">
        <v>45000</v>
      </c>
      <c r="G7" s="4">
        <v>50000</v>
      </c>
      <c r="H7" s="76">
        <v>65000</v>
      </c>
      <c r="I7" s="77">
        <v>1247000</v>
      </c>
      <c r="J7" s="77">
        <v>1247000</v>
      </c>
      <c r="K7" s="77">
        <v>115000</v>
      </c>
      <c r="L7" s="78">
        <f t="shared" si="0"/>
        <v>0.09222133119486768</v>
      </c>
      <c r="M7" s="105">
        <v>73</v>
      </c>
      <c r="N7" s="105">
        <v>24.333333333333332</v>
      </c>
      <c r="O7" s="4">
        <v>50000</v>
      </c>
      <c r="P7" s="79">
        <v>50000</v>
      </c>
    </row>
    <row r="8" spans="1:16" ht="25.5">
      <c r="A8" s="123" t="s">
        <v>96</v>
      </c>
      <c r="B8" s="84" t="s">
        <v>92</v>
      </c>
      <c r="C8" s="85" t="s">
        <v>97</v>
      </c>
      <c r="D8" s="86" t="s">
        <v>14</v>
      </c>
      <c r="E8" s="86" t="s">
        <v>88</v>
      </c>
      <c r="F8" s="4">
        <v>0</v>
      </c>
      <c r="G8" s="4">
        <v>50000</v>
      </c>
      <c r="H8" s="76">
        <v>65000</v>
      </c>
      <c r="I8" s="77">
        <v>2335500</v>
      </c>
      <c r="J8" s="77">
        <v>2335500</v>
      </c>
      <c r="K8" s="77">
        <v>133500</v>
      </c>
      <c r="L8" s="78">
        <f t="shared" si="0"/>
        <v>0.057161207450224794</v>
      </c>
      <c r="M8" s="105">
        <v>76</v>
      </c>
      <c r="N8" s="105">
        <v>25.333333333333332</v>
      </c>
      <c r="O8" s="4">
        <v>50000</v>
      </c>
      <c r="P8" s="79">
        <v>50000</v>
      </c>
    </row>
    <row r="9" spans="1:16" ht="51">
      <c r="A9" s="122" t="s">
        <v>98</v>
      </c>
      <c r="B9" s="84" t="s">
        <v>99</v>
      </c>
      <c r="C9" s="85" t="s">
        <v>100</v>
      </c>
      <c r="D9" s="86" t="s">
        <v>14</v>
      </c>
      <c r="E9" s="86" t="s">
        <v>88</v>
      </c>
      <c r="F9" s="4">
        <v>130000</v>
      </c>
      <c r="G9" s="4">
        <v>150000</v>
      </c>
      <c r="H9" s="76">
        <v>165000</v>
      </c>
      <c r="I9" s="77">
        <v>1287972</v>
      </c>
      <c r="J9" s="77">
        <v>1287972</v>
      </c>
      <c r="K9" s="77">
        <v>360000</v>
      </c>
      <c r="L9" s="78">
        <f t="shared" si="0"/>
        <v>0.27950918187662466</v>
      </c>
      <c r="M9" s="105">
        <v>85</v>
      </c>
      <c r="N9" s="105">
        <v>28.333333333333332</v>
      </c>
      <c r="O9" s="4">
        <v>165000</v>
      </c>
      <c r="P9" s="79">
        <v>165000</v>
      </c>
    </row>
    <row r="10" spans="1:16" ht="25.5">
      <c r="A10" s="122" t="s">
        <v>101</v>
      </c>
      <c r="B10" s="84" t="s">
        <v>99</v>
      </c>
      <c r="C10" s="85" t="s">
        <v>102</v>
      </c>
      <c r="D10" s="86" t="s">
        <v>14</v>
      </c>
      <c r="E10" s="86" t="s">
        <v>88</v>
      </c>
      <c r="F10" s="4" t="s">
        <v>43</v>
      </c>
      <c r="G10" s="4" t="s">
        <v>43</v>
      </c>
      <c r="H10" s="76">
        <v>0</v>
      </c>
      <c r="I10" s="77">
        <v>188300</v>
      </c>
      <c r="J10" s="77">
        <v>188300</v>
      </c>
      <c r="K10" s="77">
        <v>83000</v>
      </c>
      <c r="L10" s="78">
        <f t="shared" si="0"/>
        <v>0.44078597981943707</v>
      </c>
      <c r="M10" s="105">
        <v>82</v>
      </c>
      <c r="N10" s="105">
        <v>27.333333333333332</v>
      </c>
      <c r="O10" s="4">
        <v>20000</v>
      </c>
      <c r="P10" s="79">
        <v>0</v>
      </c>
    </row>
    <row r="11" spans="1:16" ht="25.5">
      <c r="A11" s="123" t="s">
        <v>103</v>
      </c>
      <c r="B11" s="84" t="s">
        <v>104</v>
      </c>
      <c r="C11" s="85" t="s">
        <v>105</v>
      </c>
      <c r="D11" s="86" t="s">
        <v>14</v>
      </c>
      <c r="E11" s="86" t="s">
        <v>88</v>
      </c>
      <c r="F11" s="4">
        <v>150000</v>
      </c>
      <c r="G11" s="4">
        <v>150000</v>
      </c>
      <c r="H11" s="76">
        <v>155000</v>
      </c>
      <c r="I11" s="77">
        <v>19439700</v>
      </c>
      <c r="J11" s="77">
        <v>18679700</v>
      </c>
      <c r="K11" s="77">
        <v>910000</v>
      </c>
      <c r="L11" s="78">
        <f t="shared" si="0"/>
        <v>0.048715985802769854</v>
      </c>
      <c r="M11" s="105">
        <v>65</v>
      </c>
      <c r="N11" s="105">
        <v>21.666666666666668</v>
      </c>
      <c r="O11" s="4">
        <v>130000</v>
      </c>
      <c r="P11" s="79">
        <v>0</v>
      </c>
    </row>
    <row r="12" spans="1:16" ht="25.5">
      <c r="A12" s="122" t="s">
        <v>106</v>
      </c>
      <c r="B12" s="85" t="s">
        <v>107</v>
      </c>
      <c r="C12" s="85" t="s">
        <v>108</v>
      </c>
      <c r="D12" s="86" t="s">
        <v>14</v>
      </c>
      <c r="E12" s="86" t="s">
        <v>88</v>
      </c>
      <c r="F12" s="4">
        <v>280000</v>
      </c>
      <c r="G12" s="4" t="s">
        <v>43</v>
      </c>
      <c r="H12" s="76">
        <v>252000</v>
      </c>
      <c r="I12" s="77">
        <v>3572285</v>
      </c>
      <c r="J12" s="77">
        <v>3572285</v>
      </c>
      <c r="K12" s="77">
        <v>326280</v>
      </c>
      <c r="L12" s="78">
        <f t="shared" si="0"/>
        <v>0.0913364975078976</v>
      </c>
      <c r="M12" s="105">
        <v>83</v>
      </c>
      <c r="N12" s="105">
        <v>27.666666666666668</v>
      </c>
      <c r="O12" s="4">
        <v>245000</v>
      </c>
      <c r="P12" s="79">
        <v>245000</v>
      </c>
    </row>
    <row r="13" spans="1:16" ht="38.25">
      <c r="A13" s="123" t="s">
        <v>109</v>
      </c>
      <c r="B13" s="84" t="s">
        <v>110</v>
      </c>
      <c r="C13" s="84" t="s">
        <v>111</v>
      </c>
      <c r="D13" s="86" t="s">
        <v>14</v>
      </c>
      <c r="E13" s="86" t="s">
        <v>88</v>
      </c>
      <c r="F13" s="4">
        <v>185000</v>
      </c>
      <c r="G13" s="4">
        <v>175000</v>
      </c>
      <c r="H13" s="76">
        <v>175000</v>
      </c>
      <c r="I13" s="77">
        <v>14677000</v>
      </c>
      <c r="J13" s="77">
        <v>14677000</v>
      </c>
      <c r="K13" s="77">
        <v>335000</v>
      </c>
      <c r="L13" s="78">
        <f t="shared" si="0"/>
        <v>0.0228248279621176</v>
      </c>
      <c r="M13" s="105">
        <v>68</v>
      </c>
      <c r="N13" s="105">
        <v>22.666666666666668</v>
      </c>
      <c r="O13" s="4">
        <v>152000</v>
      </c>
      <c r="P13" s="79">
        <v>152000</v>
      </c>
    </row>
    <row r="14" spans="1:16" ht="38.25">
      <c r="A14" s="123" t="s">
        <v>112</v>
      </c>
      <c r="B14" s="84" t="s">
        <v>110</v>
      </c>
      <c r="C14" s="84" t="s">
        <v>113</v>
      </c>
      <c r="D14" s="86" t="s">
        <v>14</v>
      </c>
      <c r="E14" s="86" t="s">
        <v>88</v>
      </c>
      <c r="F14" s="4">
        <v>178000</v>
      </c>
      <c r="G14" s="4">
        <v>165000</v>
      </c>
      <c r="H14" s="76">
        <v>170000</v>
      </c>
      <c r="I14" s="77">
        <v>9755000</v>
      </c>
      <c r="J14" s="77">
        <v>9755000</v>
      </c>
      <c r="K14" s="77">
        <v>198000</v>
      </c>
      <c r="L14" s="78">
        <f t="shared" si="0"/>
        <v>0.020297283444387495</v>
      </c>
      <c r="M14" s="105">
        <v>76</v>
      </c>
      <c r="N14" s="105">
        <v>25.333333333333332</v>
      </c>
      <c r="O14" s="4">
        <v>152000</v>
      </c>
      <c r="P14" s="79">
        <v>152000</v>
      </c>
    </row>
    <row r="15" spans="1:16" ht="25.5">
      <c r="A15" s="122" t="s">
        <v>114</v>
      </c>
      <c r="B15" s="85" t="s">
        <v>115</v>
      </c>
      <c r="C15" s="85" t="s">
        <v>116</v>
      </c>
      <c r="D15" s="86" t="s">
        <v>14</v>
      </c>
      <c r="E15" s="86" t="s">
        <v>88</v>
      </c>
      <c r="F15" s="4">
        <v>50000</v>
      </c>
      <c r="G15" s="4">
        <v>50000</v>
      </c>
      <c r="H15" s="76">
        <v>50000</v>
      </c>
      <c r="I15" s="77">
        <v>23868000</v>
      </c>
      <c r="J15" s="77">
        <v>23868000</v>
      </c>
      <c r="K15" s="77">
        <v>500000</v>
      </c>
      <c r="L15" s="78">
        <f t="shared" si="0"/>
        <v>0.020948550360315066</v>
      </c>
      <c r="M15" s="105">
        <v>64</v>
      </c>
      <c r="N15" s="105">
        <v>21.333333333333332</v>
      </c>
      <c r="O15" s="4">
        <v>0</v>
      </c>
      <c r="P15" s="79">
        <v>0</v>
      </c>
    </row>
    <row r="16" spans="1:16" ht="25.5">
      <c r="A16" s="122" t="s">
        <v>117</v>
      </c>
      <c r="B16" s="85" t="s">
        <v>41</v>
      </c>
      <c r="C16" s="85" t="s">
        <v>118</v>
      </c>
      <c r="D16" s="86" t="s">
        <v>14</v>
      </c>
      <c r="E16" s="86" t="s">
        <v>88</v>
      </c>
      <c r="F16" s="4" t="s">
        <v>43</v>
      </c>
      <c r="G16" s="4" t="s">
        <v>43</v>
      </c>
      <c r="H16" s="76" t="s">
        <v>43</v>
      </c>
      <c r="I16" s="77">
        <v>807357</v>
      </c>
      <c r="J16" s="77">
        <v>807357</v>
      </c>
      <c r="K16" s="77">
        <v>200000</v>
      </c>
      <c r="L16" s="78">
        <f t="shared" si="0"/>
        <v>0.24772188759123906</v>
      </c>
      <c r="M16" s="105">
        <v>59</v>
      </c>
      <c r="N16" s="105">
        <v>19.666666666666668</v>
      </c>
      <c r="O16" s="4">
        <v>0</v>
      </c>
      <c r="P16" s="79">
        <v>0</v>
      </c>
    </row>
    <row r="17" ht="12.75">
      <c r="P17" s="103"/>
    </row>
    <row r="18" spans="1:16" s="61" customFormat="1" ht="12.75">
      <c r="A18" s="74"/>
      <c r="B18" s="108" t="s">
        <v>461</v>
      </c>
      <c r="C18" s="104">
        <f>SUBTOTAL(3,C4:C16)</f>
        <v>13</v>
      </c>
      <c r="H18" s="92">
        <f>SUM(H4:H16)</f>
        <v>1212000</v>
      </c>
      <c r="K18" s="92">
        <f>SUM(K4:K16)</f>
        <v>3978780</v>
      </c>
      <c r="M18" s="110"/>
      <c r="N18" s="110"/>
      <c r="O18" s="92">
        <f>SUM(O4:O16)</f>
        <v>1171000</v>
      </c>
      <c r="P18" s="93">
        <f>SUM(P4:P16)</f>
        <v>1021000</v>
      </c>
    </row>
    <row r="19" spans="1:11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57"/>
    </row>
    <row r="20" ht="12.75">
      <c r="O20" s="32"/>
    </row>
  </sheetData>
  <sheetProtection/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3" sqref="A3:A19"/>
    </sheetView>
  </sheetViews>
  <sheetFormatPr defaultColWidth="9.140625" defaultRowHeight="12.75"/>
  <cols>
    <col min="1" max="1" width="11.28125" style="74" bestFit="1" customWidth="1"/>
    <col min="2" max="2" width="28.28125" style="74" customWidth="1"/>
    <col min="3" max="3" width="29.57421875" style="74" customWidth="1"/>
    <col min="4" max="4" width="6.00390625" style="74" hidden="1" customWidth="1"/>
    <col min="5" max="5" width="6.140625" style="74" hidden="1" customWidth="1"/>
    <col min="6" max="8" width="10.00390625" style="74" bestFit="1" customWidth="1"/>
    <col min="9" max="9" width="9.140625" style="74" customWidth="1"/>
    <col min="10" max="10" width="9.140625" style="74" bestFit="1" customWidth="1"/>
    <col min="11" max="11" width="9.7109375" style="74" bestFit="1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9.140625" style="74" customWidth="1"/>
    <col min="16" max="16" width="12.00390625" style="74" bestFit="1" customWidth="1"/>
    <col min="17" max="16384" width="9.140625" style="74" customWidth="1"/>
  </cols>
  <sheetData>
    <row r="1" spans="1:2" s="61" customFormat="1" ht="14.25">
      <c r="A1" s="98" t="s">
        <v>122</v>
      </c>
      <c r="B1" s="102" t="s">
        <v>483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7</v>
      </c>
      <c r="J3" s="64" t="s">
        <v>509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s="61" customFormat="1" ht="25.5">
      <c r="A4" s="121" t="s">
        <v>119</v>
      </c>
      <c r="B4" s="99" t="s">
        <v>17</v>
      </c>
      <c r="C4" s="100" t="s">
        <v>120</v>
      </c>
      <c r="D4" s="101" t="s">
        <v>121</v>
      </c>
      <c r="E4" s="101" t="s">
        <v>122</v>
      </c>
      <c r="F4" s="4" t="s">
        <v>43</v>
      </c>
      <c r="G4" s="4" t="s">
        <v>43</v>
      </c>
      <c r="H4" s="76" t="s">
        <v>43</v>
      </c>
      <c r="I4" s="77">
        <v>91000</v>
      </c>
      <c r="J4" s="77">
        <v>91000</v>
      </c>
      <c r="K4" s="77">
        <v>20000</v>
      </c>
      <c r="L4" s="78">
        <f aca="true" t="shared" si="0" ref="L4:L19">K4/J4</f>
        <v>0.21978021978021978</v>
      </c>
      <c r="M4" s="105">
        <v>75</v>
      </c>
      <c r="N4" s="105">
        <v>25</v>
      </c>
      <c r="O4" s="77">
        <v>20000</v>
      </c>
      <c r="P4" s="175">
        <v>0</v>
      </c>
    </row>
    <row r="5" spans="1:16" s="61" customFormat="1" ht="51">
      <c r="A5" s="122" t="s">
        <v>123</v>
      </c>
      <c r="B5" s="84" t="s">
        <v>124</v>
      </c>
      <c r="C5" s="85" t="s">
        <v>125</v>
      </c>
      <c r="D5" s="86" t="s">
        <v>121</v>
      </c>
      <c r="E5" s="86" t="s">
        <v>122</v>
      </c>
      <c r="F5" s="4">
        <v>250000</v>
      </c>
      <c r="G5" s="4">
        <v>250000</v>
      </c>
      <c r="H5" s="76">
        <v>250000</v>
      </c>
      <c r="I5" s="77">
        <v>800000</v>
      </c>
      <c r="J5" s="77">
        <v>800000</v>
      </c>
      <c r="K5" s="77">
        <v>480000</v>
      </c>
      <c r="L5" s="78">
        <f t="shared" si="0"/>
        <v>0.6</v>
      </c>
      <c r="M5" s="105">
        <v>74</v>
      </c>
      <c r="N5" s="105">
        <v>24.666666666666668</v>
      </c>
      <c r="O5" s="4">
        <v>220000</v>
      </c>
      <c r="P5" s="109">
        <v>220000</v>
      </c>
    </row>
    <row r="6" spans="1:16" s="61" customFormat="1" ht="25.5">
      <c r="A6" s="123" t="s">
        <v>126</v>
      </c>
      <c r="B6" s="84" t="s">
        <v>127</v>
      </c>
      <c r="C6" s="85" t="s">
        <v>128</v>
      </c>
      <c r="D6" s="86" t="s">
        <v>121</v>
      </c>
      <c r="E6" s="86" t="s">
        <v>122</v>
      </c>
      <c r="F6" s="4">
        <v>95000</v>
      </c>
      <c r="G6" s="4">
        <v>70000</v>
      </c>
      <c r="H6" s="76">
        <v>80000</v>
      </c>
      <c r="I6" s="77">
        <v>238000</v>
      </c>
      <c r="J6" s="77">
        <v>280000</v>
      </c>
      <c r="K6" s="77">
        <v>238000</v>
      </c>
      <c r="L6" s="78">
        <f t="shared" si="0"/>
        <v>0.85</v>
      </c>
      <c r="M6" s="105">
        <v>66</v>
      </c>
      <c r="N6" s="105">
        <v>22</v>
      </c>
      <c r="O6" s="4">
        <v>70000</v>
      </c>
      <c r="P6" s="109">
        <v>70000</v>
      </c>
    </row>
    <row r="7" spans="1:16" s="61" customFormat="1" ht="25.5">
      <c r="A7" s="122" t="s">
        <v>129</v>
      </c>
      <c r="B7" s="84" t="s">
        <v>130</v>
      </c>
      <c r="C7" s="84" t="s">
        <v>131</v>
      </c>
      <c r="D7" s="86" t="s">
        <v>121</v>
      </c>
      <c r="E7" s="86" t="s">
        <v>122</v>
      </c>
      <c r="F7" s="4">
        <v>85000</v>
      </c>
      <c r="G7" s="4">
        <v>85000</v>
      </c>
      <c r="H7" s="76">
        <v>90000</v>
      </c>
      <c r="I7" s="77">
        <v>202000</v>
      </c>
      <c r="J7" s="77">
        <v>202000</v>
      </c>
      <c r="K7" s="77">
        <v>171000</v>
      </c>
      <c r="L7" s="78">
        <f t="shared" si="0"/>
        <v>0.8465346534653465</v>
      </c>
      <c r="M7" s="105">
        <v>70</v>
      </c>
      <c r="N7" s="105">
        <v>23.333333333333332</v>
      </c>
      <c r="O7" s="4">
        <v>80000</v>
      </c>
      <c r="P7" s="109">
        <v>0</v>
      </c>
    </row>
    <row r="8" spans="1:16" s="61" customFormat="1" ht="25.5">
      <c r="A8" s="122" t="s">
        <v>132</v>
      </c>
      <c r="B8" s="84" t="s">
        <v>130</v>
      </c>
      <c r="C8" s="85" t="s">
        <v>133</v>
      </c>
      <c r="D8" s="86" t="s">
        <v>121</v>
      </c>
      <c r="E8" s="86" t="s">
        <v>122</v>
      </c>
      <c r="F8" s="4">
        <v>50000</v>
      </c>
      <c r="G8" s="4">
        <v>55000</v>
      </c>
      <c r="H8" s="76">
        <v>90000</v>
      </c>
      <c r="I8" s="77">
        <v>210000</v>
      </c>
      <c r="J8" s="77">
        <v>210000</v>
      </c>
      <c r="K8" s="77">
        <v>172000</v>
      </c>
      <c r="L8" s="78">
        <f t="shared" si="0"/>
        <v>0.819047619047619</v>
      </c>
      <c r="M8" s="105">
        <v>68</v>
      </c>
      <c r="N8" s="105">
        <v>22.666666666666668</v>
      </c>
      <c r="O8" s="4">
        <v>80000</v>
      </c>
      <c r="P8" s="109">
        <v>80000</v>
      </c>
    </row>
    <row r="9" spans="1:16" s="61" customFormat="1" ht="21" customHeight="1">
      <c r="A9" s="122" t="s">
        <v>134</v>
      </c>
      <c r="B9" s="84" t="s">
        <v>76</v>
      </c>
      <c r="C9" s="85" t="s">
        <v>135</v>
      </c>
      <c r="D9" s="86" t="s">
        <v>121</v>
      </c>
      <c r="E9" s="86" t="s">
        <v>122</v>
      </c>
      <c r="F9" s="4" t="s">
        <v>43</v>
      </c>
      <c r="G9" s="4" t="s">
        <v>43</v>
      </c>
      <c r="H9" s="76" t="s">
        <v>43</v>
      </c>
      <c r="I9" s="77">
        <v>217201</v>
      </c>
      <c r="J9" s="77">
        <v>217201</v>
      </c>
      <c r="K9" s="77">
        <v>180201</v>
      </c>
      <c r="L9" s="78">
        <f t="shared" si="0"/>
        <v>0.8296508763771806</v>
      </c>
      <c r="M9" s="105">
        <v>71</v>
      </c>
      <c r="N9" s="105">
        <v>23.666666666666668</v>
      </c>
      <c r="O9" s="4">
        <v>50000</v>
      </c>
      <c r="P9" s="109">
        <v>50000</v>
      </c>
    </row>
    <row r="10" spans="1:16" s="61" customFormat="1" ht="25.5">
      <c r="A10" s="122" t="s">
        <v>136</v>
      </c>
      <c r="B10" s="84" t="s">
        <v>137</v>
      </c>
      <c r="C10" s="85" t="s">
        <v>138</v>
      </c>
      <c r="D10" s="86" t="s">
        <v>121</v>
      </c>
      <c r="E10" s="86" t="s">
        <v>122</v>
      </c>
      <c r="F10" s="4">
        <v>30000</v>
      </c>
      <c r="G10" s="4">
        <v>30000</v>
      </c>
      <c r="H10" s="76">
        <v>30000</v>
      </c>
      <c r="I10" s="77">
        <v>60000</v>
      </c>
      <c r="J10" s="77">
        <v>60000</v>
      </c>
      <c r="K10" s="77">
        <v>30000</v>
      </c>
      <c r="L10" s="78">
        <f t="shared" si="0"/>
        <v>0.5</v>
      </c>
      <c r="M10" s="105">
        <v>80</v>
      </c>
      <c r="N10" s="105">
        <v>26.666666666666668</v>
      </c>
      <c r="O10" s="4">
        <v>30000</v>
      </c>
      <c r="P10" s="109">
        <v>30000</v>
      </c>
    </row>
    <row r="11" spans="1:16" s="61" customFormat="1" ht="38.25">
      <c r="A11" s="122" t="s">
        <v>139</v>
      </c>
      <c r="B11" s="84" t="s">
        <v>140</v>
      </c>
      <c r="C11" s="85" t="s">
        <v>141</v>
      </c>
      <c r="D11" s="86" t="s">
        <v>121</v>
      </c>
      <c r="E11" s="86" t="s">
        <v>122</v>
      </c>
      <c r="F11" s="4">
        <v>75000</v>
      </c>
      <c r="G11" s="4">
        <v>75000</v>
      </c>
      <c r="H11" s="76">
        <v>85000</v>
      </c>
      <c r="I11" s="77">
        <v>625000</v>
      </c>
      <c r="J11" s="77">
        <v>625000</v>
      </c>
      <c r="K11" s="77">
        <v>110000</v>
      </c>
      <c r="L11" s="78">
        <f t="shared" si="0"/>
        <v>0.176</v>
      </c>
      <c r="M11" s="105">
        <v>83</v>
      </c>
      <c r="N11" s="105">
        <v>27.666666666666668</v>
      </c>
      <c r="O11" s="4">
        <v>76000</v>
      </c>
      <c r="P11" s="109">
        <v>76000</v>
      </c>
    </row>
    <row r="12" spans="1:16" s="61" customFormat="1" ht="25.5">
      <c r="A12" s="122" t="s">
        <v>142</v>
      </c>
      <c r="B12" s="84" t="s">
        <v>143</v>
      </c>
      <c r="C12" s="85" t="s">
        <v>144</v>
      </c>
      <c r="D12" s="86" t="s">
        <v>121</v>
      </c>
      <c r="E12" s="86" t="s">
        <v>122</v>
      </c>
      <c r="F12" s="4">
        <v>31000</v>
      </c>
      <c r="G12" s="4">
        <v>31000</v>
      </c>
      <c r="H12" s="76">
        <v>32000</v>
      </c>
      <c r="I12" s="77">
        <v>63600</v>
      </c>
      <c r="J12" s="77">
        <v>63600</v>
      </c>
      <c r="K12" s="77">
        <v>33600</v>
      </c>
      <c r="L12" s="78">
        <f t="shared" si="0"/>
        <v>0.5283018867924528</v>
      </c>
      <c r="M12" s="105">
        <v>86</v>
      </c>
      <c r="N12" s="105">
        <v>28.666666666666668</v>
      </c>
      <c r="O12" s="4">
        <v>28000</v>
      </c>
      <c r="P12" s="109">
        <v>28000</v>
      </c>
    </row>
    <row r="13" spans="1:16" s="61" customFormat="1" ht="38.25">
      <c r="A13" s="122" t="s">
        <v>145</v>
      </c>
      <c r="B13" s="84" t="s">
        <v>146</v>
      </c>
      <c r="C13" s="85" t="s">
        <v>147</v>
      </c>
      <c r="D13" s="86" t="s">
        <v>121</v>
      </c>
      <c r="E13" s="86" t="s">
        <v>122</v>
      </c>
      <c r="F13" s="4" t="s">
        <v>43</v>
      </c>
      <c r="G13" s="4" t="s">
        <v>43</v>
      </c>
      <c r="H13" s="76">
        <v>90000</v>
      </c>
      <c r="I13" s="77">
        <v>711200</v>
      </c>
      <c r="J13" s="77">
        <v>711120</v>
      </c>
      <c r="K13" s="77">
        <v>259700</v>
      </c>
      <c r="L13" s="78">
        <f t="shared" si="0"/>
        <v>0.3651985600179998</v>
      </c>
      <c r="M13" s="105">
        <v>77</v>
      </c>
      <c r="N13" s="105">
        <v>25.666666666666668</v>
      </c>
      <c r="O13" s="4">
        <v>100000</v>
      </c>
      <c r="P13" s="109">
        <v>100000</v>
      </c>
    </row>
    <row r="14" spans="1:16" s="61" customFormat="1" ht="24" customHeight="1">
      <c r="A14" s="122" t="s">
        <v>148</v>
      </c>
      <c r="B14" s="85" t="s">
        <v>149</v>
      </c>
      <c r="C14" s="85" t="s">
        <v>150</v>
      </c>
      <c r="D14" s="86" t="s">
        <v>121</v>
      </c>
      <c r="E14" s="86" t="s">
        <v>122</v>
      </c>
      <c r="F14" s="4">
        <v>100000</v>
      </c>
      <c r="G14" s="4">
        <v>110000</v>
      </c>
      <c r="H14" s="76">
        <v>105000</v>
      </c>
      <c r="I14" s="77">
        <v>379652</v>
      </c>
      <c r="J14" s="77">
        <v>379652</v>
      </c>
      <c r="K14" s="77">
        <v>221100</v>
      </c>
      <c r="L14" s="78">
        <f t="shared" si="0"/>
        <v>0.5823754385595229</v>
      </c>
      <c r="M14" s="105">
        <v>70</v>
      </c>
      <c r="N14" s="105">
        <v>23.333333333333332</v>
      </c>
      <c r="O14" s="4">
        <v>92000</v>
      </c>
      <c r="P14" s="109">
        <v>92000</v>
      </c>
    </row>
    <row r="15" spans="1:16" s="61" customFormat="1" ht="51">
      <c r="A15" s="122" t="s">
        <v>151</v>
      </c>
      <c r="B15" s="85" t="s">
        <v>152</v>
      </c>
      <c r="C15" s="85" t="s">
        <v>153</v>
      </c>
      <c r="D15" s="86" t="s">
        <v>121</v>
      </c>
      <c r="E15" s="86" t="s">
        <v>122</v>
      </c>
      <c r="F15" s="4">
        <v>80000</v>
      </c>
      <c r="G15" s="4">
        <v>60000</v>
      </c>
      <c r="H15" s="76">
        <v>100000</v>
      </c>
      <c r="I15" s="77">
        <v>1458282</v>
      </c>
      <c r="J15" s="77">
        <v>1458282</v>
      </c>
      <c r="K15" s="77">
        <v>497932</v>
      </c>
      <c r="L15" s="78">
        <f t="shared" si="0"/>
        <v>0.3414511047931744</v>
      </c>
      <c r="M15" s="105">
        <v>72</v>
      </c>
      <c r="N15" s="105">
        <v>24</v>
      </c>
      <c r="O15" s="4">
        <v>80000</v>
      </c>
      <c r="P15" s="109">
        <v>80000</v>
      </c>
    </row>
    <row r="16" spans="1:16" s="61" customFormat="1" ht="38.25">
      <c r="A16" s="123" t="s">
        <v>154</v>
      </c>
      <c r="B16" s="85" t="s">
        <v>155</v>
      </c>
      <c r="C16" s="84" t="s">
        <v>156</v>
      </c>
      <c r="D16" s="88" t="s">
        <v>121</v>
      </c>
      <c r="E16" s="88" t="s">
        <v>122</v>
      </c>
      <c r="F16" s="4">
        <v>70000</v>
      </c>
      <c r="G16" s="4">
        <v>80000</v>
      </c>
      <c r="H16" s="76">
        <v>180000</v>
      </c>
      <c r="I16" s="77">
        <v>663686</v>
      </c>
      <c r="J16" s="77">
        <v>663686</v>
      </c>
      <c r="K16" s="77">
        <v>331889</v>
      </c>
      <c r="L16" s="78">
        <f t="shared" si="0"/>
        <v>0.5000693098844936</v>
      </c>
      <c r="M16" s="105">
        <v>71</v>
      </c>
      <c r="N16" s="105">
        <v>23.666666666666668</v>
      </c>
      <c r="O16" s="4">
        <v>155000</v>
      </c>
      <c r="P16" s="109">
        <v>155000</v>
      </c>
    </row>
    <row r="17" spans="1:16" s="61" customFormat="1" ht="23.25" customHeight="1">
      <c r="A17" s="122" t="s">
        <v>157</v>
      </c>
      <c r="B17" s="84" t="s">
        <v>158</v>
      </c>
      <c r="C17" s="84" t="s">
        <v>159</v>
      </c>
      <c r="D17" s="88" t="s">
        <v>121</v>
      </c>
      <c r="E17" s="88" t="s">
        <v>122</v>
      </c>
      <c r="F17" s="4" t="s">
        <v>43</v>
      </c>
      <c r="G17" s="4">
        <v>80000</v>
      </c>
      <c r="H17" s="76">
        <v>95000</v>
      </c>
      <c r="I17" s="77">
        <v>367118</v>
      </c>
      <c r="J17" s="77">
        <v>367118</v>
      </c>
      <c r="K17" s="77">
        <v>226000</v>
      </c>
      <c r="L17" s="78">
        <f t="shared" si="0"/>
        <v>0.615605881487696</v>
      </c>
      <c r="M17" s="105">
        <v>81</v>
      </c>
      <c r="N17" s="105">
        <v>27</v>
      </c>
      <c r="O17" s="4">
        <v>89000</v>
      </c>
      <c r="P17" s="109">
        <v>89000</v>
      </c>
    </row>
    <row r="18" spans="1:16" s="61" customFormat="1" ht="24.75" customHeight="1">
      <c r="A18" s="122" t="s">
        <v>160</v>
      </c>
      <c r="B18" s="84" t="s">
        <v>161</v>
      </c>
      <c r="C18" s="85" t="s">
        <v>162</v>
      </c>
      <c r="D18" s="86" t="s">
        <v>121</v>
      </c>
      <c r="E18" s="86" t="s">
        <v>122</v>
      </c>
      <c r="F18" s="4" t="s">
        <v>43</v>
      </c>
      <c r="G18" s="4">
        <v>20000</v>
      </c>
      <c r="H18" s="76">
        <v>20000</v>
      </c>
      <c r="I18" s="77">
        <v>47600</v>
      </c>
      <c r="J18" s="77">
        <v>47600</v>
      </c>
      <c r="K18" s="77">
        <v>27000</v>
      </c>
      <c r="L18" s="78">
        <f t="shared" si="0"/>
        <v>0.5672268907563025</v>
      </c>
      <c r="M18" s="105">
        <v>87</v>
      </c>
      <c r="N18" s="105">
        <v>29</v>
      </c>
      <c r="O18" s="4">
        <v>24000</v>
      </c>
      <c r="P18" s="109">
        <v>24000</v>
      </c>
    </row>
    <row r="19" spans="1:16" s="61" customFormat="1" ht="22.5" customHeight="1">
      <c r="A19" s="122" t="s">
        <v>163</v>
      </c>
      <c r="B19" s="85" t="s">
        <v>164</v>
      </c>
      <c r="C19" s="85" t="s">
        <v>165</v>
      </c>
      <c r="D19" s="86" t="s">
        <v>121</v>
      </c>
      <c r="E19" s="86" t="s">
        <v>122</v>
      </c>
      <c r="F19" s="4" t="s">
        <v>43</v>
      </c>
      <c r="G19" s="4" t="s">
        <v>43</v>
      </c>
      <c r="H19" s="76">
        <v>38000</v>
      </c>
      <c r="I19" s="77">
        <v>72250</v>
      </c>
      <c r="J19" s="77">
        <v>72250</v>
      </c>
      <c r="K19" s="77">
        <v>38000</v>
      </c>
      <c r="L19" s="78">
        <f t="shared" si="0"/>
        <v>0.5259515570934256</v>
      </c>
      <c r="M19" s="105">
        <v>69</v>
      </c>
      <c r="N19" s="105">
        <v>23</v>
      </c>
      <c r="O19" s="4">
        <v>25000</v>
      </c>
      <c r="P19" s="109">
        <v>25000</v>
      </c>
    </row>
    <row r="20" s="61" customFormat="1" ht="12.75"/>
    <row r="21" spans="2:16" s="61" customFormat="1" ht="12.75">
      <c r="B21" s="108" t="s">
        <v>461</v>
      </c>
      <c r="C21" s="104">
        <f>SUBTOTAL(3,C4:C19)</f>
        <v>16</v>
      </c>
      <c r="H21" s="92">
        <f>SUM(H4:H19)</f>
        <v>1285000</v>
      </c>
      <c r="K21" s="92">
        <f>SUM(K4:K19)</f>
        <v>3036422</v>
      </c>
      <c r="O21" s="92">
        <f>SUM(O4:O19)</f>
        <v>1219000</v>
      </c>
      <c r="P21" s="93">
        <f>SUM(P4:P19)</f>
        <v>1119000</v>
      </c>
    </row>
    <row r="22" spans="1:1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57"/>
    </row>
    <row r="23" ht="12.75">
      <c r="O23" s="32"/>
    </row>
  </sheetData>
  <sheetProtection/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28125" style="74" bestFit="1" customWidth="1"/>
    <col min="2" max="2" width="26.140625" style="74" bestFit="1" customWidth="1"/>
    <col min="3" max="3" width="27.00390625" style="74" bestFit="1" customWidth="1"/>
    <col min="4" max="4" width="5.57421875" style="74" hidden="1" customWidth="1"/>
    <col min="5" max="5" width="5.00390625" style="74" hidden="1" customWidth="1"/>
    <col min="6" max="7" width="8.8515625" style="74" bestFit="1" customWidth="1"/>
    <col min="8" max="8" width="10.00390625" style="74" bestFit="1" customWidth="1"/>
    <col min="9" max="9" width="9.7109375" style="74" customWidth="1"/>
    <col min="10" max="10" width="8.140625" style="74" bestFit="1" customWidth="1"/>
    <col min="11" max="11" width="9.140625" style="74" customWidth="1"/>
    <col min="12" max="12" width="8.7109375" style="74" bestFit="1" customWidth="1"/>
    <col min="13" max="13" width="5.7109375" style="74" bestFit="1" customWidth="1"/>
    <col min="14" max="14" width="5.8515625" style="74" bestFit="1" customWidth="1"/>
    <col min="15" max="15" width="9.8515625" style="74" bestFit="1" customWidth="1"/>
    <col min="16" max="16" width="10.421875" style="74" bestFit="1" customWidth="1"/>
    <col min="17" max="16384" width="9.140625" style="74" customWidth="1"/>
  </cols>
  <sheetData>
    <row r="1" spans="1:2" s="61" customFormat="1" ht="14.25">
      <c r="A1" s="98" t="s">
        <v>169</v>
      </c>
      <c r="B1" s="102" t="s">
        <v>484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112" t="s">
        <v>5</v>
      </c>
      <c r="H3" s="94" t="s">
        <v>6</v>
      </c>
      <c r="I3" s="112" t="s">
        <v>516</v>
      </c>
      <c r="J3" s="112" t="s">
        <v>8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5.5">
      <c r="A4" s="174" t="s">
        <v>166</v>
      </c>
      <c r="B4" s="66" t="s">
        <v>167</v>
      </c>
      <c r="C4" s="67" t="s">
        <v>168</v>
      </c>
      <c r="D4" s="68" t="s">
        <v>121</v>
      </c>
      <c r="E4" s="68" t="s">
        <v>169</v>
      </c>
      <c r="F4" s="4">
        <v>105000</v>
      </c>
      <c r="G4" s="4">
        <v>105000</v>
      </c>
      <c r="H4" s="76">
        <v>105000</v>
      </c>
      <c r="I4" s="77">
        <v>343250</v>
      </c>
      <c r="J4" s="77">
        <v>343250</v>
      </c>
      <c r="K4" s="77">
        <v>135000</v>
      </c>
      <c r="L4" s="78">
        <f>K4/J4</f>
        <v>0.3932993445010925</v>
      </c>
      <c r="M4" s="105">
        <v>82</v>
      </c>
      <c r="N4" s="105">
        <v>27.333333333333332</v>
      </c>
      <c r="O4" s="4">
        <v>90000</v>
      </c>
      <c r="P4" s="79">
        <v>90000</v>
      </c>
    </row>
    <row r="5" spans="1:16" ht="38.25">
      <c r="A5" s="122" t="s">
        <v>170</v>
      </c>
      <c r="B5" s="84" t="s">
        <v>171</v>
      </c>
      <c r="C5" s="85" t="s">
        <v>172</v>
      </c>
      <c r="D5" s="86" t="s">
        <v>121</v>
      </c>
      <c r="E5" s="86" t="s">
        <v>169</v>
      </c>
      <c r="F5" s="4">
        <v>85000</v>
      </c>
      <c r="G5" s="4">
        <v>85000</v>
      </c>
      <c r="H5" s="76">
        <v>85000</v>
      </c>
      <c r="I5" s="77">
        <v>778794</v>
      </c>
      <c r="J5" s="77">
        <v>778797</v>
      </c>
      <c r="K5" s="77">
        <v>160800</v>
      </c>
      <c r="L5" s="78">
        <f>K5/J5</f>
        <v>0.20647228995489197</v>
      </c>
      <c r="M5" s="105">
        <v>82</v>
      </c>
      <c r="N5" s="105">
        <v>27.333333333333332</v>
      </c>
      <c r="O5" s="4">
        <v>90000</v>
      </c>
      <c r="P5" s="79">
        <v>90000</v>
      </c>
    </row>
    <row r="6" spans="1:16" ht="38.25">
      <c r="A6" s="122" t="s">
        <v>173</v>
      </c>
      <c r="B6" s="84" t="s">
        <v>174</v>
      </c>
      <c r="C6" s="85" t="s">
        <v>175</v>
      </c>
      <c r="D6" s="86" t="s">
        <v>121</v>
      </c>
      <c r="E6" s="86" t="s">
        <v>169</v>
      </c>
      <c r="F6" s="4">
        <v>100000</v>
      </c>
      <c r="G6" s="4">
        <v>100000</v>
      </c>
      <c r="H6" s="76" t="s">
        <v>43</v>
      </c>
      <c r="I6" s="77">
        <v>384500</v>
      </c>
      <c r="J6" s="77">
        <v>384500</v>
      </c>
      <c r="K6" s="77">
        <v>195000</v>
      </c>
      <c r="L6" s="78">
        <f>K6/J6</f>
        <v>0.5071521456436932</v>
      </c>
      <c r="M6" s="105">
        <v>88</v>
      </c>
      <c r="N6" s="105">
        <v>29.333333333333332</v>
      </c>
      <c r="O6" s="4">
        <v>100000</v>
      </c>
      <c r="P6" s="79">
        <v>100000</v>
      </c>
    </row>
    <row r="7" spans="1:16" ht="51">
      <c r="A7" s="123" t="s">
        <v>176</v>
      </c>
      <c r="B7" s="84" t="s">
        <v>177</v>
      </c>
      <c r="C7" s="85" t="s">
        <v>178</v>
      </c>
      <c r="D7" s="86" t="s">
        <v>121</v>
      </c>
      <c r="E7" s="86" t="s">
        <v>169</v>
      </c>
      <c r="F7" s="4">
        <v>0</v>
      </c>
      <c r="G7" s="4">
        <v>50000</v>
      </c>
      <c r="H7" s="76">
        <v>60000</v>
      </c>
      <c r="I7" s="77">
        <v>412000</v>
      </c>
      <c r="J7" s="77">
        <v>412000</v>
      </c>
      <c r="K7" s="77">
        <v>350880</v>
      </c>
      <c r="L7" s="78">
        <f>K7/J7</f>
        <v>0.8516504854368933</v>
      </c>
      <c r="M7" s="105">
        <v>62</v>
      </c>
      <c r="N7" s="105">
        <v>20.666666666666668</v>
      </c>
      <c r="O7" s="4">
        <v>75000</v>
      </c>
      <c r="P7" s="79">
        <v>75000</v>
      </c>
    </row>
    <row r="9" spans="1:16" s="61" customFormat="1" ht="12.75">
      <c r="A9" s="74"/>
      <c r="B9" s="90" t="s">
        <v>461</v>
      </c>
      <c r="C9" s="104">
        <f>SUBTOTAL(3,C4:C7)</f>
        <v>4</v>
      </c>
      <c r="H9" s="92">
        <f>SUM(H4:H7)</f>
        <v>250000</v>
      </c>
      <c r="K9" s="92">
        <f>SUM(K4:K7)</f>
        <v>841680</v>
      </c>
      <c r="O9" s="92">
        <f>SUM(O4:O7)</f>
        <v>355000</v>
      </c>
      <c r="P9" s="93">
        <f>SUM(P4:P7)</f>
        <v>355000</v>
      </c>
    </row>
    <row r="10" spans="1:1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57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8515625" style="74" customWidth="1"/>
    <col min="2" max="2" width="23.421875" style="74" customWidth="1"/>
    <col min="3" max="3" width="28.140625" style="74" customWidth="1"/>
    <col min="4" max="4" width="5.57421875" style="74" hidden="1" customWidth="1"/>
    <col min="5" max="5" width="5.00390625" style="74" hidden="1" customWidth="1"/>
    <col min="6" max="8" width="9.00390625" style="74" bestFit="1" customWidth="1"/>
    <col min="9" max="9" width="9.57421875" style="74" customWidth="1"/>
    <col min="10" max="10" width="7.57421875" style="74" bestFit="1" customWidth="1"/>
    <col min="11" max="11" width="9.28125" style="74" bestFit="1" customWidth="1"/>
    <col min="12" max="12" width="8.57421875" style="74" bestFit="1" customWidth="1"/>
    <col min="13" max="13" width="5.7109375" style="74" bestFit="1" customWidth="1"/>
    <col min="14" max="14" width="5.8515625" style="74" bestFit="1" customWidth="1"/>
    <col min="15" max="15" width="8.57421875" style="74" customWidth="1"/>
    <col min="16" max="16" width="11.8515625" style="74" bestFit="1" customWidth="1"/>
    <col min="17" max="16384" width="9.140625" style="74" customWidth="1"/>
  </cols>
  <sheetData>
    <row r="1" spans="1:2" s="61" customFormat="1" ht="14.25">
      <c r="A1" s="98" t="s">
        <v>181</v>
      </c>
      <c r="B1" s="102" t="s">
        <v>485</v>
      </c>
    </row>
    <row r="3" spans="1:16" s="2" customFormat="1" ht="48.75" thickBot="1">
      <c r="A3" s="120" t="s">
        <v>0</v>
      </c>
      <c r="B3" s="62" t="s">
        <v>1</v>
      </c>
      <c r="C3" s="62" t="s">
        <v>2</v>
      </c>
      <c r="D3" s="62" t="s">
        <v>3</v>
      </c>
      <c r="E3" s="62">
        <v>2012</v>
      </c>
      <c r="F3" s="63" t="s">
        <v>4</v>
      </c>
      <c r="G3" s="64" t="s">
        <v>5</v>
      </c>
      <c r="H3" s="94" t="s">
        <v>6</v>
      </c>
      <c r="I3" s="64" t="s">
        <v>516</v>
      </c>
      <c r="J3" s="64" t="s">
        <v>8</v>
      </c>
      <c r="K3" s="64" t="s">
        <v>9</v>
      </c>
      <c r="L3" s="65" t="s">
        <v>10</v>
      </c>
      <c r="M3" s="1" t="s">
        <v>505</v>
      </c>
      <c r="N3" s="1" t="s">
        <v>506</v>
      </c>
      <c r="O3" s="7" t="s">
        <v>508</v>
      </c>
      <c r="P3" s="107" t="s">
        <v>507</v>
      </c>
    </row>
    <row r="4" spans="1:16" ht="29.25" customHeight="1">
      <c r="A4" s="176" t="s">
        <v>179</v>
      </c>
      <c r="B4" s="100" t="s">
        <v>26</v>
      </c>
      <c r="C4" s="99" t="s">
        <v>180</v>
      </c>
      <c r="D4" s="113" t="s">
        <v>121</v>
      </c>
      <c r="E4" s="113" t="s">
        <v>181</v>
      </c>
      <c r="F4" s="4" t="s">
        <v>43</v>
      </c>
      <c r="G4" s="4" t="s">
        <v>43</v>
      </c>
      <c r="H4" s="76">
        <v>75000</v>
      </c>
      <c r="I4" s="77">
        <v>310000</v>
      </c>
      <c r="J4" s="77">
        <v>310000</v>
      </c>
      <c r="K4" s="77">
        <v>100000</v>
      </c>
      <c r="L4" s="78">
        <f>K4/J4</f>
        <v>0.3225806451612903</v>
      </c>
      <c r="M4" s="105">
        <v>81</v>
      </c>
      <c r="N4" s="105">
        <v>27</v>
      </c>
      <c r="O4" s="4">
        <v>50000</v>
      </c>
      <c r="P4" s="79">
        <v>50000</v>
      </c>
    </row>
    <row r="5" spans="1:16" ht="51">
      <c r="A5" s="123" t="s">
        <v>182</v>
      </c>
      <c r="B5" s="85" t="s">
        <v>155</v>
      </c>
      <c r="C5" s="84" t="s">
        <v>183</v>
      </c>
      <c r="D5" s="88" t="s">
        <v>121</v>
      </c>
      <c r="E5" s="88" t="s">
        <v>181</v>
      </c>
      <c r="F5" s="4" t="s">
        <v>184</v>
      </c>
      <c r="G5" s="4" t="s">
        <v>43</v>
      </c>
      <c r="H5" s="76" t="s">
        <v>43</v>
      </c>
      <c r="I5" s="77">
        <v>880200</v>
      </c>
      <c r="J5" s="77">
        <v>880200</v>
      </c>
      <c r="K5" s="77">
        <v>290752</v>
      </c>
      <c r="L5" s="78">
        <f>K5/J5</f>
        <v>0.330324926153147</v>
      </c>
      <c r="M5" s="105">
        <v>63</v>
      </c>
      <c r="N5" s="105">
        <v>21</v>
      </c>
      <c r="O5" s="114">
        <v>70000</v>
      </c>
      <c r="P5" s="79">
        <v>70000</v>
      </c>
    </row>
    <row r="7" spans="1:16" s="61" customFormat="1" ht="12.75">
      <c r="A7" s="74"/>
      <c r="B7" s="115" t="s">
        <v>461</v>
      </c>
      <c r="C7" s="104">
        <f>SUBTOTAL(3,C4:C5)</f>
        <v>2</v>
      </c>
      <c r="H7" s="92">
        <f>SUM(H4:H5)</f>
        <v>75000</v>
      </c>
      <c r="K7" s="92">
        <f>SUM(K4:K5)</f>
        <v>390752</v>
      </c>
      <c r="O7" s="92">
        <f>SUM(O4:O5)</f>
        <v>120000</v>
      </c>
      <c r="P7" s="93">
        <f>SUM(P4:P5)</f>
        <v>120000</v>
      </c>
    </row>
    <row r="8" spans="1:1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57"/>
    </row>
    <row r="9" ht="12.75">
      <c r="O9" s="3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2012-03-14T15:01:22Z</cp:lastPrinted>
  <dcterms:created xsi:type="dcterms:W3CDTF">2012-02-07T08:56:51Z</dcterms:created>
  <dcterms:modified xsi:type="dcterms:W3CDTF">2012-04-18T14:38:05Z</dcterms:modified>
  <cp:category/>
  <cp:version/>
  <cp:contentType/>
  <cp:contentStatus/>
</cp:coreProperties>
</file>