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7928\Desktop\"/>
    </mc:Choice>
  </mc:AlternateContent>
  <bookViews>
    <workbookView xWindow="0" yWindow="0" windowWidth="28800" windowHeight="12690"/>
  </bookViews>
  <sheets>
    <sheet name="Přehled všech za MČ" sheetId="8" r:id="rId1"/>
    <sheet name="Sumář dle kapitol" sheetId="9" r:id="rId2"/>
  </sheets>
  <definedNames>
    <definedName name="_xlnm.Print_Titles" localSheetId="0">'Přehled všech za MČ'!$3:$3</definedName>
    <definedName name="_xlnm.Print_Area" localSheetId="0">'Přehled všech za MČ'!$A$1:$H$72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8" l="1"/>
  <c r="D16" i="9" l="1"/>
  <c r="F71" i="8" l="1"/>
  <c r="F72" i="8" s="1"/>
  <c r="F79" i="8" l="1"/>
  <c r="B76" i="8"/>
  <c r="F80" i="8"/>
  <c r="F78" i="8"/>
  <c r="B84" i="8"/>
  <c r="B83" i="8"/>
  <c r="B82" i="8"/>
  <c r="B81" i="8"/>
  <c r="B80" i="8"/>
  <c r="B78" i="8"/>
  <c r="B77" i="8"/>
  <c r="F81" i="8" l="1"/>
  <c r="B85" i="8"/>
  <c r="G48" i="8" l="1"/>
  <c r="G35" i="8"/>
  <c r="G44" i="8" l="1"/>
  <c r="G52" i="8" l="1"/>
  <c r="G67" i="8" l="1"/>
  <c r="G15" i="8" l="1"/>
  <c r="G31" i="8" l="1"/>
  <c r="G22" i="8" l="1"/>
  <c r="G18" i="8" l="1"/>
  <c r="G62" i="8" l="1"/>
  <c r="G45" i="8" l="1"/>
  <c r="G61" i="8"/>
  <c r="G29" i="8" l="1"/>
  <c r="G71" i="8"/>
  <c r="G72" i="8" l="1"/>
</calcChain>
</file>

<file path=xl/sharedStrings.xml><?xml version="1.0" encoding="utf-8"?>
<sst xmlns="http://schemas.openxmlformats.org/spreadsheetml/2006/main" count="153" uniqueCount="150">
  <si>
    <t>Praha 1</t>
  </si>
  <si>
    <t>Praha 2</t>
  </si>
  <si>
    <t>Praha 3</t>
  </si>
  <si>
    <t>Praha 4</t>
  </si>
  <si>
    <t>Praha 5</t>
  </si>
  <si>
    <t>Praha 6</t>
  </si>
  <si>
    <t>Praha 7</t>
  </si>
  <si>
    <t>Praha 8</t>
  </si>
  <si>
    <t>Praha 9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</si>
  <si>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</si>
  <si>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</si>
  <si>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</si>
  <si>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</si>
  <si>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</si>
  <si>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</si>
  <si>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</si>
  <si>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</si>
  <si>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</si>
  <si>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</si>
  <si>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20</t>
  </si>
  <si>
    <t>Praha 21</t>
  </si>
  <si>
    <t>Praha 22</t>
  </si>
  <si>
    <t>Kunratice</t>
  </si>
  <si>
    <t>Slivenec</t>
  </si>
  <si>
    <t>Lysolaje</t>
  </si>
  <si>
    <t>Nebušice</t>
  </si>
  <si>
    <t>Suchdol</t>
  </si>
  <si>
    <t>Troja</t>
  </si>
  <si>
    <t>Ďáblice</t>
  </si>
  <si>
    <t>Dolní Chabry</t>
  </si>
  <si>
    <t>Křeslice</t>
  </si>
  <si>
    <t>Újezd</t>
  </si>
  <si>
    <t>Libuš</t>
  </si>
  <si>
    <t>Řeporyje</t>
  </si>
  <si>
    <t>Dolní Počernice</t>
  </si>
  <si>
    <t>Dolní Měcholupy</t>
  </si>
  <si>
    <t>Dubeč</t>
  </si>
  <si>
    <t>Petrovice</t>
  </si>
  <si>
    <t>Štěrboholy</t>
  </si>
  <si>
    <t>Březiněves</t>
  </si>
  <si>
    <t>Lipence</t>
  </si>
  <si>
    <t>Lochkov</t>
  </si>
  <si>
    <t>Velká Chuchle</t>
  </si>
  <si>
    <t>Zbraslav</t>
  </si>
  <si>
    <t>Zličín</t>
  </si>
  <si>
    <t>Čakovice</t>
  </si>
  <si>
    <t>Satalice</t>
  </si>
  <si>
    <t>Vinoř</t>
  </si>
  <si>
    <t>Běchovice</t>
  </si>
  <si>
    <t>Klánovice</t>
  </si>
  <si>
    <t>Kolovraty</t>
  </si>
  <si>
    <t>v tis. Kč</t>
  </si>
  <si>
    <t>Městská část</t>
  </si>
  <si>
    <t xml:space="preserve">Koloděje </t>
  </si>
  <si>
    <t>Celkem MČ Praha 1 -  22</t>
  </si>
  <si>
    <t>Šeberov</t>
  </si>
  <si>
    <t>ORG</t>
  </si>
  <si>
    <t>Kapitola</t>
  </si>
  <si>
    <t>Celkem</t>
  </si>
  <si>
    <t>Královice</t>
  </si>
  <si>
    <t>Nedvězí</t>
  </si>
  <si>
    <t>Přední Kopanina</t>
  </si>
  <si>
    <t>Benice</t>
  </si>
  <si>
    <t>Oblast ZŠ</t>
  </si>
  <si>
    <t>Oblast MŠ</t>
  </si>
  <si>
    <t>Oblast Ostat</t>
  </si>
  <si>
    <t>Obnova konstrukčních vrstev komunikace K Markétě</t>
  </si>
  <si>
    <t>Tělocvična ZŠ Kbely</t>
  </si>
  <si>
    <t>MŠ Buková - komplexní rekonstrukce objektu</t>
  </si>
  <si>
    <t>Výstavba tělocvičny + hřiště ZŠ Šimanovská</t>
  </si>
  <si>
    <t>Revitalizace plochy před OC Cíl</t>
  </si>
  <si>
    <t>Park Granátová</t>
  </si>
  <si>
    <t>Zasíťování  pozemku 427/251, vybudování komunikací</t>
  </si>
  <si>
    <t>Výstavba fotbalového hřiště a rekultivace území</t>
  </si>
  <si>
    <t>Sportovní centrum Na Chobotě</t>
  </si>
  <si>
    <t>Rozšíření MŠ</t>
  </si>
  <si>
    <t>Truhlářská 8 - centrum pro děti</t>
  </si>
  <si>
    <t>Plavecký bazén v areálu ZŠ</t>
  </si>
  <si>
    <t>Rekonstrukce ulic lokalita Pohádka</t>
  </si>
  <si>
    <t>Modernizace školního hřiště</t>
  </si>
  <si>
    <t>Rekonstrukce památkové budovy bývalé stodoly v areálu Chvalské tvrze</t>
  </si>
  <si>
    <t xml:space="preserve">Rekonstrukce objektu ZŠ Zárubova </t>
  </si>
  <si>
    <t>Přestavba ZŠ</t>
  </si>
  <si>
    <t>Plošné rekonstrukec komunikací Kunratice</t>
  </si>
  <si>
    <t>Rekonstrukce a rozšíření kolovrateského hřbitova</t>
  </si>
  <si>
    <t>Mateřská škola Hrnčíře</t>
  </si>
  <si>
    <t>Rozšíření vybavenosti ZŠ</t>
  </si>
  <si>
    <t>Venkovní učebna pro MŠ Chaberáček</t>
  </si>
  <si>
    <t xml:space="preserve">Rekonstrukce elektroinstalace v ZŠ Meteorologická </t>
  </si>
  <si>
    <t>Návrh na poskytnutí dotace</t>
  </si>
  <si>
    <t>Rekonstrukce školní kuchyně MŠ Větrníček</t>
  </si>
  <si>
    <t>Rekultivace bývalé Denkrovy pískovny - sportoviště ZŠ</t>
  </si>
  <si>
    <t>Rekonstrukce multifunkčního domu s obchody a službami</t>
  </si>
  <si>
    <t>Nákup traktoru</t>
  </si>
  <si>
    <t>ZŠ Nepomucká, zateplení objektu a výměna oken</t>
  </si>
  <si>
    <t>Revitalizace koupaliště Lhotka - II. Etapa</t>
  </si>
  <si>
    <t>Vypořádání finančních nároků v rámci restituce</t>
  </si>
  <si>
    <t>MŠ Kodaňská rekonstrukce kuchyně</t>
  </si>
  <si>
    <t xml:space="preserve">Název akce / účel </t>
  </si>
  <si>
    <t>ZŠ Kuncova - výstavba učeben a byt. jednotek</t>
  </si>
  <si>
    <t>CELKEM požadavky MČ</t>
  </si>
  <si>
    <t>MŠ Charlese de Gaulla - dokončení celkové rekonstrukce</t>
  </si>
  <si>
    <t xml:space="preserve">Rekonstrukce části hřbitova </t>
  </si>
  <si>
    <t xml:space="preserve">Navýšení kapacity varny ZŠ Mendelova </t>
  </si>
  <si>
    <t>MŠ Dolákova - přestavba sauny na skautskou klubovnu</t>
  </si>
  <si>
    <t>Dokončení interiéru tělocvičny</t>
  </si>
  <si>
    <t>Dvě autobusové zastávky na znamení</t>
  </si>
  <si>
    <t>MŠ U Vysočanského pivovaru - nový pavilon</t>
  </si>
  <si>
    <t>Výstavba komunitního centra</t>
  </si>
  <si>
    <t>Přístavba ZŠ Charlotty Masarykové</t>
  </si>
  <si>
    <t>Přechod pro pěší a  cyklisty na ul. K Tuchoměřicům</t>
  </si>
  <si>
    <t>Rekonstrukce sportovní haly ZŠ</t>
  </si>
  <si>
    <t>80423, 80925</t>
  </si>
  <si>
    <t>ZŠ Korunovační - reko elektrorozvodů</t>
  </si>
  <si>
    <t>ZŠ Strossmayerovo nám. - reko osvětlení a elektrorozvodů I. etapa</t>
  </si>
  <si>
    <t>Přístavba ZŠ</t>
  </si>
  <si>
    <t>Rekonstrukce ZŠ</t>
  </si>
  <si>
    <t>Stavební a venkovní úpravy ZŠ - IV. etapa</t>
  </si>
  <si>
    <t xml:space="preserve">MŠ Kučerové - výměna kotle a stavební práce </t>
  </si>
  <si>
    <t>Rekonstrukce podkroví a střechy Slavětínská 120</t>
  </si>
  <si>
    <t>Rekonstrukce tělocvičen a interiérů MZŠ</t>
  </si>
  <si>
    <t>Vybavení ZŠ Dr. E. Beneše, obj.  pracoviště při ul. Jizerská</t>
  </si>
  <si>
    <t>Revitalizace rybníků Návesní a Sukov</t>
  </si>
  <si>
    <t>Rekonstrukce dětského hřiště V Kuťatech pro potřeby mateřské školy</t>
  </si>
  <si>
    <t>Odkup objektů MŠ Místecká a MŠ Malkovského</t>
  </si>
  <si>
    <t>Rekonstrukce gastro a elektrického vedení ZŠ Řeporyje</t>
  </si>
  <si>
    <t>Centrum Křeslice - 1. etapa - výstavba nové budovy ÚMČ</t>
  </si>
  <si>
    <t>Multifunkční hala u ZŠ s venkovním sportovištěm</t>
  </si>
  <si>
    <t>Rekonstrukce v MŠ Dubeč</t>
  </si>
  <si>
    <t xml:space="preserve">Rekonstrukce v ZŠ a zastřešení vstupu </t>
  </si>
  <si>
    <t>Výstavba nového oplocení MŠ</t>
  </si>
  <si>
    <t>Revitalizace parku a cukrovarského rybníka</t>
  </si>
  <si>
    <t>Celkem MČ HMP</t>
  </si>
  <si>
    <t>Rekonstrukce zahrady u MŠ K Lukám</t>
  </si>
  <si>
    <t>Riegrovy sady - revit. stráně nad pomníkem F. L. Riegra</t>
  </si>
  <si>
    <t>Zkapacitnění a modernizace ZŠ a MŠ Praha - Slivenec</t>
  </si>
  <si>
    <t>Požadavky v tis. Kč</t>
  </si>
  <si>
    <t>Požadavky v kap. 04</t>
  </si>
  <si>
    <t>počet  žádostí</t>
  </si>
  <si>
    <t>objem     v tis. Kč</t>
  </si>
  <si>
    <t xml:space="preserve">Požadavky </t>
  </si>
  <si>
    <t>Sport  mimoškolní</t>
  </si>
  <si>
    <t>Mateřské školy</t>
  </si>
  <si>
    <t>Základní školy</t>
  </si>
  <si>
    <t xml:space="preserve">počet </t>
  </si>
  <si>
    <t xml:space="preserve">Sumář požadavků městských částí hl. m. Prahy na dotace z rezervy pro MČ rozpočtu HMP </t>
  </si>
  <si>
    <t xml:space="preserve">v roce 2019 dle rozpočtových kapitol </t>
  </si>
  <si>
    <t>Rozdělení účelových investičních dotací MČ z rezervy HMP 2019</t>
  </si>
  <si>
    <t>Hokejbalová KOMA arena</t>
  </si>
  <si>
    <t>Celkem MČ Praha 23 - 57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</si>
</sst>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b/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12"/>
      <name val="Arial CE"/>
      <family val="2"/>
      <charset val="238"/>
    </font>
    <font>
      <b/>
      <sz val="10"/>
      <color indexed="8"/>
      <name val="Calibri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i/>
      <sz val="9"/>
      <color rgb="FF0070C0"/>
      <name val="Arial"/>
      <family val="2"/>
      <charset val="238"/>
    </font>
    <font>
      <b/>
      <i/>
      <sz val="9"/>
      <color rgb="FF0070C0"/>
      <name val="Arial CE"/>
      <charset val="238"/>
    </font>
    <font>
      <b/>
      <sz val="9"/>
      <color rgb="FF0070C0"/>
      <name val="Arial"/>
      <family val="2"/>
      <charset val="238"/>
    </font>
    <font>
      <b/>
      <sz val="9"/>
      <color rgb="FF0070C0"/>
      <name val="Arial CE"/>
      <charset val="238"/>
    </font>
    <font>
      <sz val="10"/>
      <color rgb="FFFF0000"/>
      <name val="Arial CE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7F8F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0" fontId="28" fillId="10" borderId="0" applyNumberFormat="0" applyBorder="0" applyAlignment="0" applyProtection="0"/>
    <xf numFmtId="0" fontId="29" fillId="11" borderId="0" applyNumberFormat="0" applyBorder="0" applyAlignment="0" applyProtection="0"/>
  </cellStyleXfs>
  <cellXfs count="267">
    <xf numFmtId="0" fontId="0" fillId="0" borderId="0" xfId="0"/>
    <xf numFmtId="0" fontId="3" fillId="0" borderId="0" xfId="1"/>
    <xf numFmtId="3" fontId="3" fillId="0" borderId="0" xfId="1" applyNumberFormat="1"/>
    <xf numFmtId="0" fontId="7" fillId="0" borderId="0" xfId="1" applyFont="1"/>
    <xf numFmtId="0" fontId="13" fillId="2" borderId="7" xfId="1" applyFont="1" applyFill="1" applyBorder="1" applyAlignment="1">
      <alignment horizontal="center" wrapText="1"/>
    </xf>
    <xf numFmtId="0" fontId="14" fillId="0" borderId="0" xfId="1" applyFont="1"/>
    <xf numFmtId="0" fontId="4" fillId="0" borderId="0" xfId="1" applyFont="1"/>
    <xf numFmtId="0" fontId="9" fillId="0" borderId="0" xfId="0" applyFont="1"/>
    <xf numFmtId="0" fontId="10" fillId="0" borderId="0" xfId="0" applyFont="1"/>
    <xf numFmtId="3" fontId="15" fillId="0" borderId="2" xfId="0" applyNumberFormat="1" applyFont="1" applyBorder="1" applyAlignment="1">
      <alignment horizontal="right" wrapText="1"/>
    </xf>
    <xf numFmtId="1" fontId="5" fillId="0" borderId="1" xfId="1" applyNumberFormat="1" applyFont="1" applyBorder="1" applyAlignment="1">
      <alignment horizontal="right"/>
    </xf>
    <xf numFmtId="1" fontId="5" fillId="0" borderId="6" xfId="1" applyNumberFormat="1" applyFont="1" applyBorder="1" applyAlignment="1">
      <alignment horizontal="right"/>
    </xf>
    <xf numFmtId="1" fontId="15" fillId="0" borderId="1" xfId="0" applyNumberFormat="1" applyFont="1" applyBorder="1" applyAlignment="1">
      <alignment horizontal="right" wrapText="1"/>
    </xf>
    <xf numFmtId="1" fontId="5" fillId="0" borderId="11" xfId="1" applyNumberFormat="1" applyFont="1" applyBorder="1" applyAlignment="1">
      <alignment horizontal="right"/>
    </xf>
    <xf numFmtId="1" fontId="5" fillId="0" borderId="2" xfId="1" applyNumberFormat="1" applyFont="1" applyBorder="1" applyAlignment="1">
      <alignment horizontal="right"/>
    </xf>
    <xf numFmtId="1" fontId="15" fillId="0" borderId="2" xfId="0" applyNumberFormat="1" applyFont="1" applyBorder="1" applyAlignment="1">
      <alignment horizontal="right" wrapText="1"/>
    </xf>
    <xf numFmtId="0" fontId="22" fillId="2" borderId="21" xfId="1" applyFont="1" applyFill="1" applyBorder="1" applyAlignment="1">
      <alignment horizontal="center" wrapText="1"/>
    </xf>
    <xf numFmtId="0" fontId="8" fillId="0" borderId="19" xfId="0" applyFont="1" applyBorder="1" applyAlignment="1">
      <alignment horizontal="left" wrapText="1"/>
    </xf>
    <xf numFmtId="0" fontId="0" fillId="0" borderId="31" xfId="0" applyBorder="1" applyAlignment="1">
      <alignment horizontal="left"/>
    </xf>
    <xf numFmtId="1" fontId="20" fillId="6" borderId="7" xfId="0" applyNumberFormat="1" applyFont="1" applyFill="1" applyBorder="1" applyAlignment="1">
      <alignment horizontal="right" wrapText="1"/>
    </xf>
    <xf numFmtId="1" fontId="17" fillId="6" borderId="15" xfId="0" applyNumberFormat="1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8" fillId="7" borderId="22" xfId="0" applyFont="1" applyFill="1" applyBorder="1" applyAlignment="1">
      <alignment horizontal="left" wrapText="1"/>
    </xf>
    <xf numFmtId="1" fontId="15" fillId="0" borderId="39" xfId="0" applyNumberFormat="1" applyFont="1" applyBorder="1" applyAlignment="1">
      <alignment horizontal="right" wrapText="1"/>
    </xf>
    <xf numFmtId="1" fontId="5" fillId="0" borderId="39" xfId="1" applyNumberFormat="1" applyFont="1" applyBorder="1" applyAlignment="1">
      <alignment horizontal="right"/>
    </xf>
    <xf numFmtId="1" fontId="15" fillId="0" borderId="7" xfId="0" applyNumberFormat="1" applyFont="1" applyBorder="1" applyAlignment="1">
      <alignment horizontal="right" wrapText="1"/>
    </xf>
    <xf numFmtId="1" fontId="15" fillId="0" borderId="30" xfId="0" applyNumberFormat="1" applyFont="1" applyBorder="1" applyAlignment="1">
      <alignment horizontal="right" wrapText="1"/>
    </xf>
    <xf numFmtId="0" fontId="8" fillId="0" borderId="32" xfId="0" applyFont="1" applyBorder="1" applyAlignment="1">
      <alignment horizontal="left" wrapText="1"/>
    </xf>
    <xf numFmtId="1" fontId="15" fillId="0" borderId="9" xfId="0" applyNumberFormat="1" applyFont="1" applyBorder="1" applyAlignment="1">
      <alignment horizontal="right" wrapText="1"/>
    </xf>
    <xf numFmtId="0" fontId="8" fillId="7" borderId="21" xfId="0" applyFont="1" applyFill="1" applyBorder="1" applyAlignment="1">
      <alignment horizontal="left" wrapText="1"/>
    </xf>
    <xf numFmtId="0" fontId="6" fillId="0" borderId="19" xfId="1" applyFont="1" applyBorder="1" applyAlignment="1">
      <alignment horizontal="left" wrapText="1"/>
    </xf>
    <xf numFmtId="0" fontId="6" fillId="0" borderId="0" xfId="1" applyFont="1"/>
    <xf numFmtId="0" fontId="18" fillId="0" borderId="0" xfId="1" applyFont="1" applyAlignment="1">
      <alignment wrapText="1"/>
    </xf>
    <xf numFmtId="0" fontId="11" fillId="0" borderId="31" xfId="1" applyFont="1" applyBorder="1" applyAlignment="1">
      <alignment horizontal="left" wrapText="1"/>
    </xf>
    <xf numFmtId="0" fontId="3" fillId="0" borderId="0" xfId="1" applyAlignment="1">
      <alignment wrapText="1"/>
    </xf>
    <xf numFmtId="0" fontId="6" fillId="0" borderId="15" xfId="1" applyFont="1" applyBorder="1" applyAlignment="1">
      <alignment wrapText="1"/>
    </xf>
    <xf numFmtId="1" fontId="5" fillId="0" borderId="30" xfId="1" applyNumberFormat="1" applyFont="1" applyBorder="1" applyAlignment="1">
      <alignment horizontal="right"/>
    </xf>
    <xf numFmtId="0" fontId="8" fillId="7" borderId="18" xfId="0" applyFont="1" applyFill="1" applyBorder="1" applyAlignment="1">
      <alignment horizontal="left" wrapText="1"/>
    </xf>
    <xf numFmtId="1" fontId="5" fillId="0" borderId="7" xfId="1" applyNumberFormat="1" applyFont="1" applyBorder="1" applyAlignment="1">
      <alignment horizontal="right"/>
    </xf>
    <xf numFmtId="0" fontId="6" fillId="0" borderId="42" xfId="1" applyFont="1" applyBorder="1" applyAlignment="1">
      <alignment wrapText="1"/>
    </xf>
    <xf numFmtId="4" fontId="6" fillId="0" borderId="12" xfId="1" applyNumberFormat="1" applyFont="1" applyBorder="1" applyAlignment="1">
      <alignment wrapText="1"/>
    </xf>
    <xf numFmtId="4" fontId="6" fillId="0" borderId="13" xfId="1" applyNumberFormat="1" applyFont="1" applyBorder="1" applyAlignment="1">
      <alignment wrapText="1"/>
    </xf>
    <xf numFmtId="4" fontId="6" fillId="0" borderId="38" xfId="1" applyNumberFormat="1" applyFont="1" applyBorder="1" applyAlignment="1">
      <alignment wrapText="1"/>
    </xf>
    <xf numFmtId="0" fontId="3" fillId="0" borderId="1" xfId="1" applyBorder="1"/>
    <xf numFmtId="164" fontId="23" fillId="0" borderId="38" xfId="0" applyNumberFormat="1" applyFont="1" applyBorder="1" applyAlignment="1">
      <alignment horizontal="right" wrapText="1"/>
    </xf>
    <xf numFmtId="164" fontId="24" fillId="0" borderId="38" xfId="1" applyNumberFormat="1" applyFont="1" applyBorder="1" applyAlignment="1">
      <alignment horizontal="right"/>
    </xf>
    <xf numFmtId="164" fontId="23" fillId="0" borderId="12" xfId="0" applyNumberFormat="1" applyFont="1" applyBorder="1" applyAlignment="1">
      <alignment horizontal="right" wrapText="1"/>
    </xf>
    <xf numFmtId="164" fontId="23" fillId="0" borderId="23" xfId="0" applyNumberFormat="1" applyFont="1" applyBorder="1" applyAlignment="1">
      <alignment horizontal="right" wrapText="1"/>
    </xf>
    <xf numFmtId="164" fontId="23" fillId="0" borderId="15" xfId="0" applyNumberFormat="1" applyFont="1" applyBorder="1" applyAlignment="1">
      <alignment horizontal="right" wrapText="1"/>
    </xf>
    <xf numFmtId="164" fontId="25" fillId="6" borderId="15" xfId="0" applyNumberFormat="1" applyFont="1" applyFill="1" applyBorder="1" applyAlignment="1">
      <alignment horizontal="right" wrapText="1"/>
    </xf>
    <xf numFmtId="164" fontId="23" fillId="0" borderId="43" xfId="0" applyNumberFormat="1" applyFont="1" applyBorder="1" applyAlignment="1">
      <alignment horizontal="right" wrapText="1"/>
    </xf>
    <xf numFmtId="164" fontId="24" fillId="0" borderId="15" xfId="1" applyNumberFormat="1" applyFont="1" applyBorder="1" applyAlignment="1">
      <alignment horizontal="right"/>
    </xf>
    <xf numFmtId="164" fontId="26" fillId="3" borderId="15" xfId="1" applyNumberFormat="1" applyFont="1" applyFill="1" applyBorder="1" applyAlignment="1">
      <alignment horizontal="right"/>
    </xf>
    <xf numFmtId="164" fontId="26" fillId="0" borderId="12" xfId="1" applyNumberFormat="1" applyFont="1" applyBorder="1" applyAlignment="1">
      <alignment horizontal="right"/>
    </xf>
    <xf numFmtId="164" fontId="25" fillId="0" borderId="13" xfId="0" applyNumberFormat="1" applyFont="1" applyBorder="1" applyAlignment="1">
      <alignment horizontal="right" wrapText="1"/>
    </xf>
    <xf numFmtId="164" fontId="26" fillId="0" borderId="43" xfId="1" applyNumberFormat="1" applyFont="1" applyBorder="1" applyAlignment="1">
      <alignment horizontal="right"/>
    </xf>
    <xf numFmtId="164" fontId="25" fillId="0" borderId="12" xfId="0" applyNumberFormat="1" applyFont="1" applyBorder="1" applyAlignment="1">
      <alignment horizontal="right" wrapText="1"/>
    </xf>
    <xf numFmtId="164" fontId="26" fillId="0" borderId="13" xfId="1" applyNumberFormat="1" applyFont="1" applyBorder="1" applyAlignment="1">
      <alignment horizontal="right"/>
    </xf>
    <xf numFmtId="164" fontId="25" fillId="0" borderId="43" xfId="0" applyNumberFormat="1" applyFont="1" applyBorder="1" applyAlignment="1">
      <alignment horizontal="right" wrapText="1"/>
    </xf>
    <xf numFmtId="164" fontId="26" fillId="0" borderId="14" xfId="1" applyNumberFormat="1" applyFont="1" applyBorder="1" applyAlignment="1">
      <alignment horizontal="right"/>
    </xf>
    <xf numFmtId="164" fontId="26" fillId="0" borderId="36" xfId="1" applyNumberFormat="1" applyFont="1" applyBorder="1" applyAlignment="1">
      <alignment horizontal="right"/>
    </xf>
    <xf numFmtId="164" fontId="25" fillId="0" borderId="36" xfId="0" applyNumberFormat="1" applyFont="1" applyBorder="1" applyAlignment="1">
      <alignment horizontal="right" wrapText="1"/>
    </xf>
    <xf numFmtId="0" fontId="8" fillId="7" borderId="32" xfId="0" applyFont="1" applyFill="1" applyBorder="1" applyAlignment="1">
      <alignment horizontal="left" wrapText="1"/>
    </xf>
    <xf numFmtId="1" fontId="19" fillId="0" borderId="30" xfId="0" applyNumberFormat="1" applyFont="1" applyBorder="1" applyAlignment="1">
      <alignment horizontal="right" wrapText="1"/>
    </xf>
    <xf numFmtId="164" fontId="25" fillId="0" borderId="23" xfId="0" applyNumberFormat="1" applyFont="1" applyBorder="1" applyAlignment="1">
      <alignment horizontal="right" wrapText="1"/>
    </xf>
    <xf numFmtId="164" fontId="23" fillId="0" borderId="36" xfId="0" applyNumberFormat="1" applyFont="1" applyBorder="1" applyAlignment="1">
      <alignment horizontal="right" wrapText="1"/>
    </xf>
    <xf numFmtId="1" fontId="15" fillId="0" borderId="11" xfId="0" applyNumberFormat="1" applyFont="1" applyBorder="1" applyAlignment="1">
      <alignment horizontal="right" wrapText="1"/>
    </xf>
    <xf numFmtId="164" fontId="25" fillId="0" borderId="15" xfId="0" applyNumberFormat="1" applyFont="1" applyBorder="1" applyAlignment="1">
      <alignment horizontal="right" wrapText="1"/>
    </xf>
    <xf numFmtId="164" fontId="24" fillId="0" borderId="58" xfId="1" applyNumberFormat="1" applyFont="1" applyBorder="1" applyAlignment="1">
      <alignment horizontal="right"/>
    </xf>
    <xf numFmtId="1" fontId="5" fillId="0" borderId="57" xfId="1" applyNumberFormat="1" applyFont="1" applyBorder="1" applyAlignment="1">
      <alignment horizontal="right"/>
    </xf>
    <xf numFmtId="0" fontId="6" fillId="0" borderId="58" xfId="1" applyFont="1" applyBorder="1" applyAlignment="1">
      <alignment horizontal="left" wrapText="1"/>
    </xf>
    <xf numFmtId="0" fontId="6" fillId="0" borderId="38" xfId="1" applyFont="1" applyBorder="1" applyAlignment="1">
      <alignment horizontal="left" wrapText="1"/>
    </xf>
    <xf numFmtId="1" fontId="19" fillId="0" borderId="2" xfId="0" applyNumberFormat="1" applyFont="1" applyBorder="1" applyAlignment="1">
      <alignment horizontal="right" wrapText="1"/>
    </xf>
    <xf numFmtId="0" fontId="5" fillId="0" borderId="2" xfId="1" applyFont="1" applyBorder="1" applyAlignment="1">
      <alignment horizontal="center" wrapText="1"/>
    </xf>
    <xf numFmtId="164" fontId="25" fillId="0" borderId="43" xfId="0" applyNumberFormat="1" applyFont="1" applyBorder="1" applyAlignment="1">
      <alignment horizontal="right"/>
    </xf>
    <xf numFmtId="1" fontId="15" fillId="0" borderId="30" xfId="0" applyNumberFormat="1" applyFont="1" applyBorder="1" applyAlignment="1">
      <alignment horizontal="right"/>
    </xf>
    <xf numFmtId="0" fontId="6" fillId="0" borderId="32" xfId="1" applyFont="1" applyBorder="1" applyAlignment="1">
      <alignment horizontal="left" wrapText="1"/>
    </xf>
    <xf numFmtId="164" fontId="24" fillId="0" borderId="13" xfId="1" applyNumberFormat="1" applyFont="1" applyBorder="1" applyAlignment="1">
      <alignment horizontal="right"/>
    </xf>
    <xf numFmtId="1" fontId="18" fillId="3" borderId="7" xfId="1" applyNumberFormat="1" applyFont="1" applyFill="1" applyBorder="1" applyAlignment="1">
      <alignment horizontal="right"/>
    </xf>
    <xf numFmtId="164" fontId="24" fillId="0" borderId="43" xfId="1" applyNumberFormat="1" applyFont="1" applyBorder="1" applyAlignment="1">
      <alignment horizontal="right"/>
    </xf>
    <xf numFmtId="164" fontId="26" fillId="0" borderId="15" xfId="1" applyNumberFormat="1" applyFont="1" applyBorder="1" applyAlignment="1">
      <alignment horizontal="right"/>
    </xf>
    <xf numFmtId="0" fontId="3" fillId="0" borderId="6" xfId="1" applyBorder="1"/>
    <xf numFmtId="0" fontId="3" fillId="0" borderId="2" xfId="1" applyBorder="1"/>
    <xf numFmtId="0" fontId="3" fillId="0" borderId="16" xfId="1" applyBorder="1"/>
    <xf numFmtId="0" fontId="6" fillId="0" borderId="7" xfId="1" applyFont="1" applyBorder="1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0" fontId="0" fillId="0" borderId="34" xfId="0" applyBorder="1"/>
    <xf numFmtId="0" fontId="0" fillId="0" borderId="3" xfId="0" applyBorder="1"/>
    <xf numFmtId="0" fontId="0" fillId="0" borderId="33" xfId="0" applyBorder="1"/>
    <xf numFmtId="0" fontId="0" fillId="0" borderId="2" xfId="0" applyBorder="1"/>
    <xf numFmtId="4" fontId="0" fillId="0" borderId="2" xfId="0" applyNumberFormat="1" applyBorder="1"/>
    <xf numFmtId="0" fontId="0" fillId="0" borderId="4" xfId="0" applyBorder="1"/>
    <xf numFmtId="0" fontId="0" fillId="0" borderId="17" xfId="0" applyBorder="1"/>
    <xf numFmtId="0" fontId="0" fillId="0" borderId="7" xfId="0" applyBorder="1"/>
    <xf numFmtId="0" fontId="0" fillId="0" borderId="8" xfId="0" applyBorder="1"/>
    <xf numFmtId="0" fontId="0" fillId="0" borderId="35" xfId="0" applyBorder="1"/>
    <xf numFmtId="0" fontId="0" fillId="0" borderId="6" xfId="0" applyBorder="1"/>
    <xf numFmtId="4" fontId="0" fillId="0" borderId="6" xfId="0" applyNumberFormat="1" applyBorder="1"/>
    <xf numFmtId="0" fontId="0" fillId="0" borderId="5" xfId="0" applyBorder="1"/>
    <xf numFmtId="4" fontId="0" fillId="0" borderId="7" xfId="0" applyNumberFormat="1" applyBorder="1"/>
    <xf numFmtId="4" fontId="0" fillId="9" borderId="39" xfId="0" applyNumberFormat="1" applyFill="1" applyBorder="1"/>
    <xf numFmtId="0" fontId="0" fillId="9" borderId="41" xfId="0" applyFill="1" applyBorder="1"/>
    <xf numFmtId="0" fontId="0" fillId="9" borderId="9" xfId="0" applyFill="1" applyBorder="1" applyAlignment="1">
      <alignment wrapText="1"/>
    </xf>
    <xf numFmtId="0" fontId="0" fillId="9" borderId="10" xfId="0" applyFill="1" applyBorder="1" applyAlignment="1">
      <alignment wrapText="1"/>
    </xf>
    <xf numFmtId="0" fontId="1" fillId="6" borderId="20" xfId="0" applyFont="1" applyFill="1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51" xfId="0" applyBorder="1" applyAlignment="1">
      <alignment horizontal="left" wrapText="1"/>
    </xf>
    <xf numFmtId="0" fontId="1" fillId="9" borderId="20" xfId="0" applyFont="1" applyFill="1" applyBorder="1" applyAlignment="1">
      <alignment horizontal="left" wrapText="1"/>
    </xf>
    <xf numFmtId="0" fontId="0" fillId="0" borderId="16" xfId="0" applyBorder="1"/>
    <xf numFmtId="0" fontId="0" fillId="9" borderId="25" xfId="0" applyFill="1" applyBorder="1"/>
    <xf numFmtId="0" fontId="0" fillId="9" borderId="38" xfId="0" applyFill="1" applyBorder="1"/>
    <xf numFmtId="0" fontId="0" fillId="9" borderId="44" xfId="0" applyFill="1" applyBorder="1"/>
    <xf numFmtId="0" fontId="0" fillId="0" borderId="60" xfId="0" applyBorder="1"/>
    <xf numFmtId="0" fontId="0" fillId="9" borderId="61" xfId="0" applyFill="1" applyBorder="1"/>
    <xf numFmtId="0" fontId="0" fillId="0" borderId="53" xfId="0" applyBorder="1"/>
    <xf numFmtId="0" fontId="0" fillId="9" borderId="57" xfId="0" applyFill="1" applyBorder="1"/>
    <xf numFmtId="0" fontId="0" fillId="0" borderId="9" xfId="0" applyBorder="1"/>
    <xf numFmtId="0" fontId="13" fillId="2" borderId="15" xfId="1" applyFont="1" applyFill="1" applyBorder="1" applyAlignment="1">
      <alignment horizontal="center" wrapText="1"/>
    </xf>
    <xf numFmtId="164" fontId="25" fillId="6" borderId="16" xfId="0" applyNumberFormat="1" applyFont="1" applyFill="1" applyBorder="1" applyAlignment="1">
      <alignment horizontal="right" wrapText="1"/>
    </xf>
    <xf numFmtId="0" fontId="6" fillId="0" borderId="43" xfId="1" applyFont="1" applyBorder="1" applyAlignment="1">
      <alignment horizontal="left" wrapText="1"/>
    </xf>
    <xf numFmtId="0" fontId="6" fillId="0" borderId="47" xfId="1" applyFont="1" applyBorder="1" applyAlignment="1">
      <alignment horizontal="left" wrapText="1"/>
    </xf>
    <xf numFmtId="0" fontId="6" fillId="7" borderId="18" xfId="1" applyFont="1" applyFill="1" applyBorder="1" applyAlignment="1">
      <alignment horizontal="left" wrapText="1"/>
    </xf>
    <xf numFmtId="0" fontId="6" fillId="7" borderId="21" xfId="1" applyFont="1" applyFill="1" applyBorder="1" applyAlignment="1">
      <alignment horizontal="left" wrapText="1"/>
    </xf>
    <xf numFmtId="0" fontId="21" fillId="0" borderId="52" xfId="1" applyFont="1" applyBorder="1" applyAlignment="1">
      <alignment horizontal="center"/>
    </xf>
    <xf numFmtId="0" fontId="21" fillId="0" borderId="44" xfId="1" applyFont="1" applyBorder="1" applyAlignment="1">
      <alignment horizontal="center"/>
    </xf>
    <xf numFmtId="0" fontId="21" fillId="8" borderId="44" xfId="1" applyFont="1" applyFill="1" applyBorder="1" applyAlignment="1">
      <alignment horizontal="center"/>
    </xf>
    <xf numFmtId="3" fontId="2" fillId="0" borderId="48" xfId="0" applyNumberFormat="1" applyFont="1" applyBorder="1" applyAlignment="1">
      <alignment horizontal="left"/>
    </xf>
    <xf numFmtId="3" fontId="2" fillId="0" borderId="26" xfId="0" applyNumberFormat="1" applyFont="1" applyBorder="1" applyAlignment="1">
      <alignment horizontal="left"/>
    </xf>
    <xf numFmtId="3" fontId="2" fillId="0" borderId="49" xfId="0" applyNumberFormat="1" applyFont="1" applyBorder="1" applyAlignment="1">
      <alignment horizontal="left"/>
    </xf>
    <xf numFmtId="3" fontId="2" fillId="0" borderId="40" xfId="0" applyNumberFormat="1" applyFont="1" applyBorder="1" applyAlignment="1">
      <alignment horizontal="left"/>
    </xf>
    <xf numFmtId="0" fontId="3" fillId="0" borderId="52" xfId="1" applyBorder="1" applyAlignment="1"/>
    <xf numFmtId="0" fontId="3" fillId="0" borderId="44" xfId="1" applyBorder="1" applyAlignment="1"/>
    <xf numFmtId="3" fontId="2" fillId="5" borderId="48" xfId="0" applyNumberFormat="1" applyFont="1" applyFill="1" applyBorder="1" applyAlignment="1">
      <alignment horizontal="left"/>
    </xf>
    <xf numFmtId="0" fontId="3" fillId="0" borderId="40" xfId="1" applyBorder="1" applyAlignment="1"/>
    <xf numFmtId="0" fontId="3" fillId="0" borderId="28" xfId="1" applyBorder="1" applyAlignment="1"/>
    <xf numFmtId="3" fontId="2" fillId="0" borderId="44" xfId="0" applyNumberFormat="1" applyFont="1" applyBorder="1" applyAlignment="1">
      <alignment horizontal="left"/>
    </xf>
    <xf numFmtId="3" fontId="2" fillId="5" borderId="31" xfId="0" applyNumberFormat="1" applyFont="1" applyFill="1" applyBorder="1" applyAlignment="1">
      <alignment horizontal="left"/>
    </xf>
    <xf numFmtId="3" fontId="2" fillId="0" borderId="29" xfId="0" applyNumberFormat="1" applyFont="1" applyBorder="1" applyAlignment="1">
      <alignment horizontal="left"/>
    </xf>
    <xf numFmtId="3" fontId="2" fillId="0" borderId="52" xfId="0" applyNumberFormat="1" applyFont="1" applyBorder="1" applyAlignment="1">
      <alignment horizontal="left"/>
    </xf>
    <xf numFmtId="0" fontId="3" fillId="5" borderId="0" xfId="1" applyFill="1" applyBorder="1" applyAlignment="1"/>
    <xf numFmtId="3" fontId="16" fillId="5" borderId="48" xfId="0" applyNumberFormat="1" applyFont="1" applyFill="1" applyBorder="1" applyAlignment="1">
      <alignment horizontal="left"/>
    </xf>
    <xf numFmtId="3" fontId="16" fillId="0" borderId="26" xfId="0" applyNumberFormat="1" applyFont="1" applyBorder="1" applyAlignment="1">
      <alignment horizontal="left"/>
    </xf>
    <xf numFmtId="3" fontId="2" fillId="9" borderId="44" xfId="0" applyNumberFormat="1" applyFont="1" applyFill="1" applyBorder="1" applyAlignment="1">
      <alignment horizontal="left"/>
    </xf>
    <xf numFmtId="3" fontId="2" fillId="0" borderId="31" xfId="0" applyNumberFormat="1" applyFont="1" applyBorder="1" applyAlignment="1">
      <alignment horizontal="left"/>
    </xf>
    <xf numFmtId="3" fontId="2" fillId="9" borderId="29" xfId="0" applyNumberFormat="1" applyFont="1" applyFill="1" applyBorder="1" applyAlignment="1">
      <alignment horizontal="left"/>
    </xf>
    <xf numFmtId="3" fontId="2" fillId="9" borderId="40" xfId="0" applyNumberFormat="1" applyFont="1" applyFill="1" applyBorder="1" applyAlignment="1">
      <alignment horizontal="left"/>
    </xf>
    <xf numFmtId="3" fontId="2" fillId="5" borderId="52" xfId="0" applyNumberFormat="1" applyFont="1" applyFill="1" applyBorder="1" applyAlignment="1">
      <alignment horizontal="left"/>
    </xf>
    <xf numFmtId="3" fontId="2" fillId="0" borderId="0" xfId="0" applyNumberFormat="1" applyFont="1" applyBorder="1" applyAlignment="1">
      <alignment horizontal="left"/>
    </xf>
    <xf numFmtId="3" fontId="2" fillId="0" borderId="28" xfId="0" applyNumberFormat="1" applyFont="1" applyBorder="1" applyAlignment="1">
      <alignment horizontal="left"/>
    </xf>
    <xf numFmtId="3" fontId="2" fillId="4" borderId="44" xfId="0" applyNumberFormat="1" applyFont="1" applyFill="1" applyBorder="1" applyAlignment="1">
      <alignment horizontal="left"/>
    </xf>
    <xf numFmtId="0" fontId="12" fillId="0" borderId="24" xfId="0" applyFont="1" applyBorder="1" applyAlignment="1">
      <alignment horizontal="left"/>
    </xf>
    <xf numFmtId="0" fontId="3" fillId="5" borderId="52" xfId="1" applyFill="1" applyBorder="1" applyAlignment="1"/>
    <xf numFmtId="0" fontId="3" fillId="0" borderId="29" xfId="1" applyBorder="1" applyAlignment="1"/>
    <xf numFmtId="0" fontId="3" fillId="0" borderId="16" xfId="1" applyBorder="1" applyAlignment="1"/>
    <xf numFmtId="0" fontId="3" fillId="0" borderId="24" xfId="1" applyBorder="1" applyAlignment="1"/>
    <xf numFmtId="3" fontId="2" fillId="0" borderId="16" xfId="0" applyNumberFormat="1" applyFont="1" applyBorder="1" applyAlignment="1">
      <alignment horizontal="left"/>
    </xf>
    <xf numFmtId="3" fontId="2" fillId="0" borderId="24" xfId="0" applyNumberFormat="1" applyFont="1" applyBorder="1" applyAlignment="1">
      <alignment horizontal="left"/>
    </xf>
    <xf numFmtId="3" fontId="2" fillId="5" borderId="16" xfId="0" applyNumberFormat="1" applyFont="1" applyFill="1" applyBorder="1" applyAlignment="1">
      <alignment horizontal="left"/>
    </xf>
    <xf numFmtId="0" fontId="3" fillId="0" borderId="50" xfId="1" applyBorder="1" applyAlignment="1"/>
    <xf numFmtId="0" fontId="3" fillId="0" borderId="27" xfId="1" applyBorder="1" applyAlignment="1"/>
    <xf numFmtId="0" fontId="3" fillId="0" borderId="55" xfId="1" applyBorder="1" applyAlignment="1"/>
    <xf numFmtId="0" fontId="3" fillId="0" borderId="56" xfId="1" applyBorder="1" applyAlignment="1"/>
    <xf numFmtId="0" fontId="3" fillId="0" borderId="39" xfId="1" applyBorder="1" applyAlignment="1"/>
    <xf numFmtId="3" fontId="2" fillId="4" borderId="40" xfId="0" applyNumberFormat="1" applyFont="1" applyFill="1" applyBorder="1" applyAlignment="1">
      <alignment horizontal="left"/>
    </xf>
    <xf numFmtId="0" fontId="12" fillId="6" borderId="24" xfId="0" applyFont="1" applyFill="1" applyBorder="1" applyAlignment="1">
      <alignment horizontal="left"/>
    </xf>
    <xf numFmtId="0" fontId="3" fillId="3" borderId="24" xfId="1" applyFill="1" applyBorder="1" applyAlignment="1"/>
    <xf numFmtId="4" fontId="6" fillId="0" borderId="31" xfId="1" applyNumberFormat="1" applyFont="1" applyBorder="1" applyAlignment="1">
      <alignment wrapText="1"/>
    </xf>
    <xf numFmtId="0" fontId="3" fillId="9" borderId="24" xfId="1" applyFill="1" applyBorder="1" applyAlignment="1"/>
    <xf numFmtId="3" fontId="16" fillId="0" borderId="55" xfId="0" applyNumberFormat="1" applyFont="1" applyBorder="1" applyAlignment="1">
      <alignment horizontal="left"/>
    </xf>
    <xf numFmtId="3" fontId="2" fillId="0" borderId="56" xfId="0" applyNumberFormat="1" applyFont="1" applyBorder="1" applyAlignment="1">
      <alignment horizontal="left"/>
    </xf>
    <xf numFmtId="3" fontId="2" fillId="8" borderId="56" xfId="0" applyNumberFormat="1" applyFont="1" applyFill="1" applyBorder="1" applyAlignment="1">
      <alignment horizontal="left"/>
    </xf>
    <xf numFmtId="0" fontId="27" fillId="5" borderId="16" xfId="1" applyFont="1" applyFill="1" applyBorder="1" applyAlignment="1"/>
    <xf numFmtId="0" fontId="3" fillId="5" borderId="31" xfId="1" applyFill="1" applyBorder="1" applyAlignment="1"/>
    <xf numFmtId="3" fontId="2" fillId="0" borderId="55" xfId="0" applyNumberFormat="1" applyFont="1" applyBorder="1" applyAlignment="1">
      <alignment horizontal="left"/>
    </xf>
    <xf numFmtId="3" fontId="2" fillId="9" borderId="56" xfId="0" applyNumberFormat="1" applyFont="1" applyFill="1" applyBorder="1" applyAlignment="1">
      <alignment horizontal="left"/>
    </xf>
    <xf numFmtId="0" fontId="6" fillId="0" borderId="52" xfId="1" applyFont="1" applyBorder="1" applyAlignment="1">
      <alignment horizontal="left" wrapText="1"/>
    </xf>
    <xf numFmtId="0" fontId="6" fillId="0" borderId="55" xfId="1" applyFont="1" applyBorder="1" applyAlignment="1">
      <alignment horizontal="left" wrapText="1"/>
    </xf>
    <xf numFmtId="0" fontId="6" fillId="0" borderId="16" xfId="1" applyFont="1" applyBorder="1" applyAlignment="1">
      <alignment horizontal="left" wrapText="1"/>
    </xf>
    <xf numFmtId="0" fontId="1" fillId="0" borderId="55" xfId="0" applyFont="1" applyBorder="1" applyAlignment="1">
      <alignment horizontal="left" wrapText="1"/>
    </xf>
    <xf numFmtId="0" fontId="30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wrapText="1"/>
    </xf>
    <xf numFmtId="0" fontId="6" fillId="0" borderId="31" xfId="1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8" fillId="0" borderId="55" xfId="0" applyFont="1" applyBorder="1" applyAlignment="1">
      <alignment horizontal="left" wrapText="1"/>
    </xf>
    <xf numFmtId="0" fontId="1" fillId="0" borderId="52" xfId="0" applyFont="1" applyBorder="1" applyAlignment="1">
      <alignment horizontal="left" wrapText="1"/>
    </xf>
    <xf numFmtId="0" fontId="1" fillId="0" borderId="31" xfId="0" applyFont="1" applyBorder="1" applyAlignment="1">
      <alignment horizontal="left" wrapText="1"/>
    </xf>
    <xf numFmtId="0" fontId="6" fillId="0" borderId="31" xfId="1" applyFont="1" applyBorder="1" applyAlignment="1">
      <alignment wrapText="1"/>
    </xf>
    <xf numFmtId="0" fontId="1" fillId="0" borderId="15" xfId="0" applyFont="1" applyBorder="1" applyAlignment="1">
      <alignment horizontal="left" wrapText="1"/>
    </xf>
    <xf numFmtId="3" fontId="2" fillId="4" borderId="24" xfId="0" applyNumberFormat="1" applyFont="1" applyFill="1" applyBorder="1" applyAlignment="1">
      <alignment horizontal="left"/>
    </xf>
    <xf numFmtId="3" fontId="2" fillId="5" borderId="55" xfId="0" applyNumberFormat="1" applyFont="1" applyFill="1" applyBorder="1" applyAlignment="1">
      <alignment horizontal="left"/>
    </xf>
    <xf numFmtId="0" fontId="9" fillId="0" borderId="0" xfId="0" applyFont="1" applyBorder="1"/>
    <xf numFmtId="164" fontId="25" fillId="0" borderId="0" xfId="0" applyNumberFormat="1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wrapText="1"/>
    </xf>
    <xf numFmtId="3" fontId="2" fillId="9" borderId="28" xfId="0" applyNumberFormat="1" applyFont="1" applyFill="1" applyBorder="1" applyAlignment="1">
      <alignment horizontal="left"/>
    </xf>
    <xf numFmtId="3" fontId="2" fillId="9" borderId="24" xfId="0" applyNumberFormat="1" applyFont="1" applyFill="1" applyBorder="1" applyAlignment="1">
      <alignment horizontal="left"/>
    </xf>
    <xf numFmtId="0" fontId="8" fillId="0" borderId="36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6" fillId="0" borderId="15" xfId="1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8" fillId="0" borderId="43" xfId="0" applyFont="1" applyBorder="1" applyAlignment="1">
      <alignment horizontal="left" wrapText="1"/>
    </xf>
    <xf numFmtId="0" fontId="8" fillId="0" borderId="38" xfId="0" applyFont="1" applyBorder="1" applyAlignment="1">
      <alignment horizontal="left" wrapText="1"/>
    </xf>
    <xf numFmtId="0" fontId="6" fillId="0" borderId="14" xfId="1" applyFont="1" applyBorder="1" applyAlignment="1">
      <alignment horizontal="left" wrapText="1"/>
    </xf>
    <xf numFmtId="0" fontId="6" fillId="0" borderId="36" xfId="1" applyFont="1" applyBorder="1" applyAlignment="1">
      <alignment horizontal="left" wrapText="1"/>
    </xf>
    <xf numFmtId="0" fontId="8" fillId="0" borderId="23" xfId="0" applyFont="1" applyBorder="1" applyAlignment="1">
      <alignment horizontal="left" wrapText="1"/>
    </xf>
    <xf numFmtId="0" fontId="8" fillId="0" borderId="58" xfId="0" applyFont="1" applyBorder="1" applyAlignment="1">
      <alignment horizontal="left" wrapText="1"/>
    </xf>
    <xf numFmtId="0" fontId="3" fillId="9" borderId="27" xfId="1" applyFill="1" applyBorder="1" applyAlignment="1"/>
    <xf numFmtId="3" fontId="2" fillId="4" borderId="29" xfId="0" applyNumberFormat="1" applyFont="1" applyFill="1" applyBorder="1" applyAlignment="1">
      <alignment horizontal="left"/>
    </xf>
    <xf numFmtId="0" fontId="3" fillId="9" borderId="44" xfId="1" applyFill="1" applyBorder="1" applyAlignment="1"/>
    <xf numFmtId="0" fontId="3" fillId="0" borderId="38" xfId="1" applyBorder="1" applyAlignment="1"/>
    <xf numFmtId="0" fontId="6" fillId="7" borderId="54" xfId="1" applyFont="1" applyFill="1" applyBorder="1" applyAlignment="1">
      <alignment horizontal="left" wrapText="1"/>
    </xf>
    <xf numFmtId="0" fontId="1" fillId="7" borderId="54" xfId="0" applyFont="1" applyFill="1" applyBorder="1" applyAlignment="1">
      <alignment horizontal="left" wrapText="1"/>
    </xf>
    <xf numFmtId="0" fontId="1" fillId="7" borderId="21" xfId="0" applyFont="1" applyFill="1" applyBorder="1" applyAlignment="1">
      <alignment horizontal="left" wrapText="1"/>
    </xf>
    <xf numFmtId="0" fontId="1" fillId="7" borderId="22" xfId="0" applyFont="1" applyFill="1" applyBorder="1" applyAlignment="1">
      <alignment horizontal="left" wrapText="1"/>
    </xf>
    <xf numFmtId="0" fontId="1" fillId="7" borderId="18" xfId="0" applyFont="1" applyFill="1" applyBorder="1" applyAlignment="1">
      <alignment horizontal="left" wrapText="1"/>
    </xf>
    <xf numFmtId="0" fontId="1" fillId="0" borderId="32" xfId="0" applyFont="1" applyBorder="1" applyAlignment="1">
      <alignment horizontal="left" wrapText="1"/>
    </xf>
    <xf numFmtId="0" fontId="3" fillId="0" borderId="32" xfId="1" applyBorder="1" applyAlignment="1">
      <alignment wrapText="1"/>
    </xf>
    <xf numFmtId="0" fontId="8" fillId="7" borderId="54" xfId="0" applyFont="1" applyFill="1" applyBorder="1" applyAlignment="1">
      <alignment horizontal="left" wrapText="1"/>
    </xf>
    <xf numFmtId="0" fontId="6" fillId="7" borderId="46" xfId="1" applyFont="1" applyFill="1" applyBorder="1" applyAlignment="1">
      <alignment horizontal="left" wrapText="1"/>
    </xf>
    <xf numFmtId="0" fontId="8" fillId="7" borderId="46" xfId="0" applyFont="1" applyFill="1" applyBorder="1" applyAlignment="1">
      <alignment horizontal="left" wrapText="1"/>
    </xf>
    <xf numFmtId="0" fontId="6" fillId="0" borderId="17" xfId="1" applyFont="1" applyBorder="1" applyAlignment="1">
      <alignment wrapText="1"/>
    </xf>
    <xf numFmtId="0" fontId="6" fillId="0" borderId="33" xfId="1" applyFont="1" applyBorder="1" applyAlignment="1">
      <alignment wrapText="1"/>
    </xf>
    <xf numFmtId="0" fontId="6" fillId="0" borderId="34" xfId="1" applyFont="1" applyBorder="1" applyAlignment="1">
      <alignment wrapText="1"/>
    </xf>
    <xf numFmtId="0" fontId="6" fillId="0" borderId="47" xfId="1" applyFont="1" applyBorder="1" applyAlignment="1">
      <alignment wrapText="1"/>
    </xf>
    <xf numFmtId="0" fontId="8" fillId="2" borderId="21" xfId="1" applyFont="1" applyFill="1" applyBorder="1" applyAlignment="1">
      <alignment horizontal="center" wrapText="1"/>
    </xf>
    <xf numFmtId="3" fontId="16" fillId="0" borderId="0" xfId="1" applyNumberFormat="1" applyFont="1" applyFill="1"/>
    <xf numFmtId="0" fontId="16" fillId="0" borderId="0" xfId="1" applyFont="1" applyFill="1"/>
    <xf numFmtId="0" fontId="16" fillId="0" borderId="16" xfId="1" applyFont="1" applyFill="1" applyBorder="1"/>
    <xf numFmtId="164" fontId="8" fillId="0" borderId="0" xfId="1" applyNumberFormat="1" applyFont="1" applyFill="1"/>
    <xf numFmtId="4" fontId="16" fillId="0" borderId="0" xfId="1" applyNumberFormat="1" applyFont="1" applyFill="1"/>
    <xf numFmtId="0" fontId="16" fillId="0" borderId="31" xfId="0" applyFont="1" applyFill="1" applyBorder="1" applyAlignment="1">
      <alignment horizontal="left"/>
    </xf>
    <xf numFmtId="0" fontId="16" fillId="0" borderId="8" xfId="0" applyFont="1" applyFill="1" applyBorder="1" applyAlignment="1"/>
    <xf numFmtId="0" fontId="16" fillId="0" borderId="37" xfId="0" applyFont="1" applyFill="1" applyBorder="1" applyAlignment="1"/>
    <xf numFmtId="0" fontId="16" fillId="0" borderId="59" xfId="0" applyFont="1" applyFill="1" applyBorder="1" applyAlignment="1"/>
    <xf numFmtId="0" fontId="16" fillId="0" borderId="51" xfId="0" applyFont="1" applyFill="1" applyBorder="1" applyAlignment="1"/>
    <xf numFmtId="164" fontId="16" fillId="0" borderId="8" xfId="2" applyNumberFormat="1" applyFont="1" applyFill="1" applyBorder="1" applyAlignment="1">
      <alignment horizontal="right"/>
    </xf>
    <xf numFmtId="164" fontId="16" fillId="0" borderId="45" xfId="3" applyNumberFormat="1" applyFont="1" applyFill="1" applyBorder="1" applyAlignment="1">
      <alignment horizontal="right"/>
    </xf>
    <xf numFmtId="0" fontId="16" fillId="0" borderId="10" xfId="0" applyFont="1" applyFill="1" applyBorder="1" applyAlignment="1"/>
    <xf numFmtId="164" fontId="16" fillId="0" borderId="4" xfId="2" applyNumberFormat="1" applyFont="1" applyFill="1" applyBorder="1" applyAlignment="1">
      <alignment horizontal="right"/>
    </xf>
    <xf numFmtId="164" fontId="16" fillId="0" borderId="59" xfId="2" applyNumberFormat="1" applyFont="1" applyFill="1" applyBorder="1" applyAlignment="1">
      <alignment horizontal="right"/>
    </xf>
    <xf numFmtId="0" fontId="16" fillId="0" borderId="45" xfId="0" applyFont="1" applyFill="1" applyBorder="1" applyAlignment="1"/>
    <xf numFmtId="0" fontId="16" fillId="0" borderId="41" xfId="0" applyFont="1" applyFill="1" applyBorder="1" applyAlignment="1"/>
    <xf numFmtId="0" fontId="16" fillId="0" borderId="45" xfId="2" applyFont="1" applyFill="1" applyBorder="1" applyAlignment="1"/>
    <xf numFmtId="164" fontId="16" fillId="0" borderId="8" xfId="0" applyNumberFormat="1" applyFont="1" applyFill="1" applyBorder="1" applyAlignment="1">
      <alignment horizontal="right"/>
    </xf>
    <xf numFmtId="164" fontId="16" fillId="0" borderId="45" xfId="0" applyNumberFormat="1" applyFont="1" applyFill="1" applyBorder="1" applyAlignment="1">
      <alignment horizontal="right"/>
    </xf>
    <xf numFmtId="164" fontId="16" fillId="0" borderId="59" xfId="0" applyNumberFormat="1" applyFont="1" applyFill="1" applyBorder="1" applyAlignment="1">
      <alignment horizontal="right"/>
    </xf>
    <xf numFmtId="164" fontId="16" fillId="0" borderId="8" xfId="1" applyNumberFormat="1" applyFont="1" applyFill="1" applyBorder="1" applyAlignment="1">
      <alignment horizontal="right"/>
    </xf>
    <xf numFmtId="164" fontId="16" fillId="0" borderId="45" xfId="1" applyNumberFormat="1" applyFont="1" applyFill="1" applyBorder="1" applyAlignment="1">
      <alignment horizontal="right"/>
    </xf>
    <xf numFmtId="164" fontId="16" fillId="0" borderId="41" xfId="0" applyNumberFormat="1" applyFont="1" applyFill="1" applyBorder="1" applyAlignment="1">
      <alignment horizontal="right"/>
    </xf>
    <xf numFmtId="164" fontId="16" fillId="0" borderId="4" xfId="0" applyNumberFormat="1" applyFont="1" applyFill="1" applyBorder="1" applyAlignment="1">
      <alignment horizontal="right"/>
    </xf>
    <xf numFmtId="164" fontId="16" fillId="0" borderId="10" xfId="0" applyNumberFormat="1" applyFont="1" applyFill="1" applyBorder="1" applyAlignment="1">
      <alignment horizontal="right"/>
    </xf>
    <xf numFmtId="164" fontId="16" fillId="0" borderId="5" xfId="1" applyNumberFormat="1" applyFont="1" applyFill="1" applyBorder="1" applyAlignment="1">
      <alignment horizontal="right"/>
    </xf>
    <xf numFmtId="164" fontId="16" fillId="0" borderId="10" xfId="1" applyNumberFormat="1" applyFont="1" applyFill="1" applyBorder="1" applyAlignment="1">
      <alignment horizontal="right"/>
    </xf>
    <xf numFmtId="164" fontId="16" fillId="0" borderId="59" xfId="1" applyNumberFormat="1" applyFont="1" applyFill="1" applyBorder="1" applyAlignment="1">
      <alignment horizontal="right"/>
    </xf>
    <xf numFmtId="164" fontId="16" fillId="0" borderId="41" xfId="1" applyNumberFormat="1" applyFont="1" applyFill="1" applyBorder="1" applyAlignment="1">
      <alignment horizontal="right"/>
    </xf>
    <xf numFmtId="164" fontId="16" fillId="0" borderId="37" xfId="1" applyNumberFormat="1" applyFont="1" applyFill="1" applyBorder="1" applyAlignment="1">
      <alignment horizontal="right"/>
    </xf>
    <xf numFmtId="164" fontId="16" fillId="0" borderId="37" xfId="0" applyNumberFormat="1" applyFont="1" applyFill="1" applyBorder="1" applyAlignment="1">
      <alignment horizontal="right"/>
    </xf>
    <xf numFmtId="164" fontId="8" fillId="0" borderId="8" xfId="0" applyNumberFormat="1" applyFont="1" applyFill="1" applyBorder="1" applyAlignment="1">
      <alignment horizontal="right"/>
    </xf>
    <xf numFmtId="164" fontId="16" fillId="0" borderId="2" xfId="1" applyNumberFormat="1" applyFont="1" applyFill="1" applyBorder="1"/>
    <xf numFmtId="164" fontId="16" fillId="0" borderId="1" xfId="1" applyNumberFormat="1" applyFont="1" applyFill="1" applyBorder="1"/>
    <xf numFmtId="164" fontId="16" fillId="0" borderId="6" xfId="1" applyNumberFormat="1" applyFont="1" applyFill="1" applyBorder="1"/>
    <xf numFmtId="164" fontId="8" fillId="0" borderId="7" xfId="1" applyNumberFormat="1" applyFont="1" applyFill="1" applyBorder="1"/>
    <xf numFmtId="0" fontId="22" fillId="0" borderId="0" xfId="1" applyFont="1" applyAlignment="1">
      <alignment horizontal="center" wrapText="1"/>
    </xf>
    <xf numFmtId="0" fontId="3" fillId="3" borderId="16" xfId="1" applyFill="1" applyBorder="1" applyAlignment="1"/>
    <xf numFmtId="0" fontId="0" fillId="0" borderId="15" xfId="0" applyBorder="1"/>
    <xf numFmtId="164" fontId="8" fillId="0" borderId="8" xfId="1" applyNumberFormat="1" applyFont="1" applyFill="1" applyBorder="1" applyAlignment="1">
      <alignment horizontal="right"/>
    </xf>
  </cellXfs>
  <cellStyles count="4">
    <cellStyle name="Chybně" xfId="3" builtinId="27"/>
    <cellStyle name="Normální" xfId="0" builtinId="0"/>
    <cellStyle name="normální_SEZNAM požadavků MČ_dle MČ_návrh ROZ (akt 2.4.dle SMT)_doplněný" xfId="1"/>
    <cellStyle name="Správně" xfId="2" builtinId="26"/>
  </cellStyles>
  <dxfs count="0"/>
  <tableStyles count="0" defaultTableStyle="TableStyleMedium2" defaultPivotStyle="PivotStyleLight16"/>
  <colors>
    <mruColors>
      <color rgb="FFB7F8FB"/>
      <color rgb="FF98F5FA"/>
      <color rgb="FF9AE6F8"/>
      <color rgb="FFBD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87"/>
  <sheetViews>
    <sheetView tabSelected="1" zoomScale="115" zoomScaleNormal="115" workbookViewId="0">
      <pane ySplit="3" topLeftCell="A13" activePane="bottomLeft" state="frozen"/>
      <selection pane="bottomLeft" activeCell="M25" sqref="M25"/>
    </sheetView>
  </sheetViews>
  <sheetFormatPr defaultColWidth="9.140625" defaultRowHeight="12.75" x14ac:dyDescent="0.2"/>
  <cols>
    <col min="1" max="1" width="12.5703125" style="34" customWidth="1"/>
    <col min="2" max="2" width="35" style="34" customWidth="1"/>
    <col min="3" max="5" width="5.7109375" style="1" hidden="1" customWidth="1"/>
    <col min="6" max="6" width="11" style="227" customWidth="1"/>
    <col min="7" max="7" width="11.5703125" style="1" hidden="1" customWidth="1"/>
    <col min="8" max="8" width="10.140625" style="1" hidden="1" customWidth="1"/>
    <col min="9" max="11" width="9.140625" style="1" customWidth="1"/>
    <col min="12" max="16384" width="9.140625" style="1"/>
  </cols>
  <sheetData>
    <row r="1" spans="1:8" s="3" customFormat="1" ht="21" customHeight="1" x14ac:dyDescent="0.25">
      <c r="A1" s="263" t="s">
        <v>147</v>
      </c>
      <c r="B1" s="263"/>
      <c r="C1" s="263"/>
      <c r="D1" s="263"/>
      <c r="E1" s="263"/>
      <c r="F1" s="263"/>
      <c r="G1" s="21"/>
      <c r="H1" s="21"/>
    </row>
    <row r="2" spans="1:8" s="3" customFormat="1" ht="21" customHeight="1" thickBot="1" x14ac:dyDescent="0.3">
      <c r="A2" s="33"/>
      <c r="B2" s="33"/>
      <c r="C2" s="18"/>
      <c r="D2" s="18"/>
      <c r="E2" s="18"/>
      <c r="F2" s="231"/>
      <c r="G2" s="18"/>
      <c r="H2" s="18"/>
    </row>
    <row r="3" spans="1:8" s="5" customFormat="1" ht="39" thickBot="1" x14ac:dyDescent="0.25">
      <c r="A3" s="16" t="s">
        <v>52</v>
      </c>
      <c r="B3" s="16" t="s">
        <v>98</v>
      </c>
      <c r="C3" s="4" t="s">
        <v>63</v>
      </c>
      <c r="D3" s="4" t="s">
        <v>64</v>
      </c>
      <c r="E3" s="4" t="s">
        <v>65</v>
      </c>
      <c r="F3" s="225" t="s">
        <v>89</v>
      </c>
      <c r="G3" s="119" t="s">
        <v>100</v>
      </c>
      <c r="H3" s="4" t="s">
        <v>56</v>
      </c>
    </row>
    <row r="4" spans="1:8" s="6" customFormat="1" ht="13.5" thickBot="1" x14ac:dyDescent="0.25">
      <c r="A4" s="123" t="s">
        <v>0</v>
      </c>
      <c r="B4" s="177" t="s">
        <v>76</v>
      </c>
      <c r="C4" s="125"/>
      <c r="D4" s="126"/>
      <c r="E4" s="127"/>
      <c r="F4" s="232">
        <v>10000</v>
      </c>
      <c r="G4" s="53"/>
      <c r="H4" s="14"/>
    </row>
    <row r="5" spans="1:8" s="7" customFormat="1" ht="26.25" thickBot="1" x14ac:dyDescent="0.25">
      <c r="A5" s="212" t="s">
        <v>1</v>
      </c>
      <c r="B5" s="178" t="s">
        <v>134</v>
      </c>
      <c r="C5" s="162"/>
      <c r="D5" s="163"/>
      <c r="E5" s="163"/>
      <c r="F5" s="233">
        <v>10000</v>
      </c>
      <c r="G5" s="55"/>
      <c r="H5" s="36"/>
    </row>
    <row r="6" spans="1:8" s="7" customFormat="1" ht="26.25" thickBot="1" x14ac:dyDescent="0.25">
      <c r="A6" s="213" t="s">
        <v>2</v>
      </c>
      <c r="B6" s="179" t="s">
        <v>68</v>
      </c>
      <c r="C6" s="155"/>
      <c r="D6" s="169"/>
      <c r="E6" s="156"/>
      <c r="F6" s="232">
        <v>15000</v>
      </c>
      <c r="G6" s="53"/>
      <c r="H6" s="14">
        <v>80831</v>
      </c>
    </row>
    <row r="7" spans="1:8" s="7" customFormat="1" ht="26.25" thickBot="1" x14ac:dyDescent="0.25">
      <c r="A7" s="212" t="s">
        <v>3</v>
      </c>
      <c r="B7" s="180" t="s">
        <v>95</v>
      </c>
      <c r="C7" s="170"/>
      <c r="D7" s="171"/>
      <c r="E7" s="172"/>
      <c r="F7" s="234">
        <v>20000</v>
      </c>
      <c r="G7" s="50"/>
      <c r="H7" s="26">
        <v>80928</v>
      </c>
    </row>
    <row r="8" spans="1:8" s="7" customFormat="1" ht="26.25" thickBot="1" x14ac:dyDescent="0.25">
      <c r="A8" s="213" t="s">
        <v>4</v>
      </c>
      <c r="B8" s="181" t="s">
        <v>94</v>
      </c>
      <c r="C8" s="173"/>
      <c r="D8" s="156"/>
      <c r="E8" s="156"/>
      <c r="F8" s="235">
        <v>10000</v>
      </c>
      <c r="G8" s="55"/>
      <c r="H8" s="36"/>
    </row>
    <row r="9" spans="1:8" s="7" customFormat="1" ht="26.25" thickBot="1" x14ac:dyDescent="0.25">
      <c r="A9" s="213" t="s">
        <v>5</v>
      </c>
      <c r="B9" s="182" t="s">
        <v>101</v>
      </c>
      <c r="C9" s="157"/>
      <c r="D9" s="158"/>
      <c r="E9" s="158"/>
      <c r="F9" s="236">
        <v>12500</v>
      </c>
      <c r="G9" s="58"/>
      <c r="H9" s="26"/>
    </row>
    <row r="10" spans="1:8" s="6" customFormat="1" ht="25.5" x14ac:dyDescent="0.2">
      <c r="A10" s="123" t="s">
        <v>6</v>
      </c>
      <c r="B10" s="177" t="s">
        <v>113</v>
      </c>
      <c r="C10" s="153"/>
      <c r="D10" s="133"/>
      <c r="E10" s="133"/>
      <c r="F10" s="237">
        <v>10000</v>
      </c>
      <c r="G10" s="53"/>
      <c r="H10" s="14"/>
    </row>
    <row r="11" spans="1:8" s="6" customFormat="1" ht="26.25" thickBot="1" x14ac:dyDescent="0.25">
      <c r="A11" s="76"/>
      <c r="B11" s="183" t="s">
        <v>114</v>
      </c>
      <c r="C11" s="174"/>
      <c r="D11" s="154"/>
      <c r="E11" s="154"/>
      <c r="F11" s="238">
        <v>3000</v>
      </c>
      <c r="G11" s="60"/>
      <c r="H11" s="13"/>
    </row>
    <row r="12" spans="1:8" s="7" customFormat="1" ht="26.25" thickBot="1" x14ac:dyDescent="0.25">
      <c r="A12" s="214" t="s">
        <v>7</v>
      </c>
      <c r="B12" s="184" t="s">
        <v>104</v>
      </c>
      <c r="C12" s="142"/>
      <c r="D12" s="143"/>
      <c r="E12" s="143"/>
      <c r="F12" s="239">
        <v>11000</v>
      </c>
      <c r="G12" s="56"/>
      <c r="H12" s="15"/>
    </row>
    <row r="13" spans="1:8" s="7" customFormat="1" ht="26.25" thickBot="1" x14ac:dyDescent="0.25">
      <c r="A13" s="212" t="s">
        <v>8</v>
      </c>
      <c r="B13" s="185" t="s">
        <v>107</v>
      </c>
      <c r="C13" s="175"/>
      <c r="D13" s="176"/>
      <c r="E13" s="171"/>
      <c r="F13" s="240">
        <v>11100</v>
      </c>
      <c r="G13" s="58"/>
      <c r="H13" s="26"/>
    </row>
    <row r="14" spans="1:8" s="7" customFormat="1" x14ac:dyDescent="0.2">
      <c r="A14" s="215" t="s">
        <v>9</v>
      </c>
      <c r="B14" s="186" t="s">
        <v>70</v>
      </c>
      <c r="C14" s="140"/>
      <c r="D14" s="137"/>
      <c r="E14" s="137"/>
      <c r="F14" s="241">
        <v>8000</v>
      </c>
      <c r="G14" s="58"/>
      <c r="H14" s="26"/>
    </row>
    <row r="15" spans="1:8" s="7" customFormat="1" ht="13.5" thickBot="1" x14ac:dyDescent="0.25">
      <c r="A15" s="216"/>
      <c r="B15" s="187" t="s">
        <v>97</v>
      </c>
      <c r="C15" s="145"/>
      <c r="D15" s="146"/>
      <c r="E15" s="139"/>
      <c r="F15" s="242">
        <v>7700</v>
      </c>
      <c r="G15" s="64" t="e">
        <f>#REF!+#REF!+#REF!</f>
        <v>#REF!</v>
      </c>
      <c r="H15" s="28"/>
    </row>
    <row r="16" spans="1:8" s="7" customFormat="1" ht="26.25" thickBot="1" x14ac:dyDescent="0.25">
      <c r="A16" s="213" t="s">
        <v>10</v>
      </c>
      <c r="B16" s="182" t="s">
        <v>103</v>
      </c>
      <c r="C16" s="159"/>
      <c r="D16" s="158"/>
      <c r="E16" s="158"/>
      <c r="F16" s="232">
        <v>10000</v>
      </c>
      <c r="G16" s="56"/>
      <c r="H16" s="15"/>
    </row>
    <row r="17" spans="1:8" s="7" customFormat="1" x14ac:dyDescent="0.2">
      <c r="A17" s="214" t="s">
        <v>11</v>
      </c>
      <c r="B17" s="184" t="s">
        <v>81</v>
      </c>
      <c r="C17" s="134"/>
      <c r="D17" s="129"/>
      <c r="E17" s="129"/>
      <c r="F17" s="233">
        <v>10000</v>
      </c>
      <c r="G17" s="54"/>
      <c r="H17" s="12">
        <v>80764</v>
      </c>
    </row>
    <row r="18" spans="1:8" s="6" customFormat="1" ht="26.25" thickBot="1" x14ac:dyDescent="0.25">
      <c r="A18" s="217"/>
      <c r="B18" s="188" t="s">
        <v>90</v>
      </c>
      <c r="C18" s="130"/>
      <c r="D18" s="147"/>
      <c r="E18" s="131"/>
      <c r="F18" s="242">
        <v>5000</v>
      </c>
      <c r="G18" s="45" t="e">
        <f>SUM(#REF!)</f>
        <v>#REF!</v>
      </c>
      <c r="H18" s="24"/>
    </row>
    <row r="19" spans="1:8" s="7" customFormat="1" ht="26.25" thickBot="1" x14ac:dyDescent="0.25">
      <c r="A19" s="214" t="s">
        <v>12</v>
      </c>
      <c r="B19" s="184" t="s">
        <v>99</v>
      </c>
      <c r="C19" s="142"/>
      <c r="D19" s="129"/>
      <c r="E19" s="129"/>
      <c r="F19" s="243">
        <v>10000</v>
      </c>
      <c r="G19" s="56"/>
      <c r="H19" s="15">
        <v>80855</v>
      </c>
    </row>
    <row r="20" spans="1:8" s="7" customFormat="1" ht="26.25" thickBot="1" x14ac:dyDescent="0.25">
      <c r="A20" s="213" t="s">
        <v>13</v>
      </c>
      <c r="B20" s="182" t="s">
        <v>69</v>
      </c>
      <c r="C20" s="159"/>
      <c r="D20" s="158"/>
      <c r="E20" s="158"/>
      <c r="F20" s="244">
        <v>16000</v>
      </c>
      <c r="G20" s="58"/>
      <c r="H20" s="26">
        <v>80767</v>
      </c>
    </row>
    <row r="21" spans="1:8" s="7" customFormat="1" ht="13.5" thickBot="1" x14ac:dyDescent="0.25">
      <c r="A21" s="213" t="s">
        <v>14</v>
      </c>
      <c r="B21" s="182" t="s">
        <v>148</v>
      </c>
      <c r="C21" s="157"/>
      <c r="D21" s="158"/>
      <c r="E21" s="190"/>
      <c r="F21" s="244">
        <v>15000</v>
      </c>
      <c r="G21" s="56"/>
      <c r="H21" s="15">
        <v>80385</v>
      </c>
    </row>
    <row r="22" spans="1:8" s="7" customFormat="1" ht="13.5" thickBot="1" x14ac:dyDescent="0.25">
      <c r="A22" s="213" t="s">
        <v>15</v>
      </c>
      <c r="B22" s="182" t="s">
        <v>77</v>
      </c>
      <c r="C22" s="157"/>
      <c r="D22" s="158"/>
      <c r="E22" s="190"/>
      <c r="F22" s="244">
        <v>15000</v>
      </c>
      <c r="G22" s="65" t="e">
        <f>#REF!</f>
        <v>#REF!</v>
      </c>
      <c r="H22" s="66">
        <v>80387</v>
      </c>
    </row>
    <row r="23" spans="1:8" s="7" customFormat="1" ht="13.5" thickBot="1" x14ac:dyDescent="0.25">
      <c r="A23" s="215" t="s">
        <v>16</v>
      </c>
      <c r="B23" s="186" t="s">
        <v>74</v>
      </c>
      <c r="C23" s="140"/>
      <c r="D23" s="137"/>
      <c r="E23" s="151"/>
      <c r="F23" s="245">
        <v>15000</v>
      </c>
      <c r="G23" s="58"/>
      <c r="H23" s="26">
        <v>80388</v>
      </c>
    </row>
    <row r="24" spans="1:8" s="7" customFormat="1" ht="26.25" thickBot="1" x14ac:dyDescent="0.25">
      <c r="A24" s="212" t="s">
        <v>17</v>
      </c>
      <c r="B24" s="180" t="s">
        <v>124</v>
      </c>
      <c r="C24" s="175"/>
      <c r="D24" s="176"/>
      <c r="E24" s="171"/>
      <c r="F24" s="246">
        <v>15000</v>
      </c>
      <c r="G24" s="58"/>
      <c r="H24" s="26"/>
    </row>
    <row r="25" spans="1:8" s="7" customFormat="1" ht="13.5" thickBot="1" x14ac:dyDescent="0.25">
      <c r="A25" s="213" t="s">
        <v>18</v>
      </c>
      <c r="B25" s="182" t="s">
        <v>67</v>
      </c>
      <c r="C25" s="159"/>
      <c r="D25" s="158"/>
      <c r="E25" s="158"/>
      <c r="F25" s="244">
        <v>10000</v>
      </c>
      <c r="G25" s="46"/>
      <c r="H25" s="15">
        <v>80106</v>
      </c>
    </row>
    <row r="26" spans="1:8" s="7" customFormat="1" ht="39" thickBot="1" x14ac:dyDescent="0.25">
      <c r="A26" s="213" t="s">
        <v>19</v>
      </c>
      <c r="B26" s="189" t="s">
        <v>80</v>
      </c>
      <c r="C26" s="157"/>
      <c r="D26" s="158"/>
      <c r="E26" s="158"/>
      <c r="F26" s="244">
        <v>10000</v>
      </c>
      <c r="G26" s="58"/>
      <c r="H26" s="26">
        <v>80769</v>
      </c>
    </row>
    <row r="27" spans="1:8" s="7" customFormat="1" ht="26.25" thickBot="1" x14ac:dyDescent="0.25">
      <c r="A27" s="213" t="s">
        <v>20</v>
      </c>
      <c r="B27" s="179" t="s">
        <v>120</v>
      </c>
      <c r="C27" s="155"/>
      <c r="D27" s="156"/>
      <c r="E27" s="156"/>
      <c r="F27" s="247">
        <v>10000</v>
      </c>
      <c r="G27" s="79"/>
      <c r="H27" s="36"/>
    </row>
    <row r="28" spans="1:8" s="7" customFormat="1" ht="26.25" thickBot="1" x14ac:dyDescent="0.25">
      <c r="A28" s="213" t="s">
        <v>21</v>
      </c>
      <c r="B28" s="182" t="s">
        <v>131</v>
      </c>
      <c r="C28" s="155"/>
      <c r="D28" s="156"/>
      <c r="E28" s="156"/>
      <c r="F28" s="244">
        <v>9900</v>
      </c>
      <c r="G28" s="53"/>
      <c r="H28" s="14"/>
    </row>
    <row r="29" spans="1:8" s="7" customFormat="1" ht="15.75" thickBot="1" x14ac:dyDescent="0.3">
      <c r="A29" s="106" t="s">
        <v>54</v>
      </c>
      <c r="B29" s="107"/>
      <c r="C29" s="108"/>
      <c r="D29" s="152"/>
      <c r="E29" s="152"/>
      <c r="F29" s="258">
        <f>SUM(F4:F28)</f>
        <v>279200</v>
      </c>
      <c r="G29" s="49" t="e">
        <f>SUM(G4:G28)</f>
        <v>#REF!</v>
      </c>
      <c r="H29" s="20"/>
    </row>
    <row r="30" spans="1:8" s="6" customFormat="1" ht="39" thickBot="1" x14ac:dyDescent="0.25">
      <c r="A30" s="123" t="s">
        <v>48</v>
      </c>
      <c r="B30" s="121" t="s">
        <v>123</v>
      </c>
      <c r="C30" s="153"/>
      <c r="D30" s="133"/>
      <c r="E30" s="133"/>
      <c r="F30" s="248">
        <v>4000</v>
      </c>
      <c r="G30" s="55"/>
      <c r="H30" s="36">
        <v>80773</v>
      </c>
    </row>
    <row r="31" spans="1:8" s="6" customFormat="1" ht="13.5" thickBot="1" x14ac:dyDescent="0.25">
      <c r="A31" s="124" t="s">
        <v>62</v>
      </c>
      <c r="B31" s="199" t="s">
        <v>93</v>
      </c>
      <c r="C31" s="155"/>
      <c r="D31" s="156"/>
      <c r="E31" s="156"/>
      <c r="F31" s="247">
        <v>2800</v>
      </c>
      <c r="G31" s="80" t="e">
        <f>#REF!</f>
        <v>#REF!</v>
      </c>
      <c r="H31" s="38"/>
    </row>
    <row r="32" spans="1:8" s="7" customFormat="1" ht="26.25" thickBot="1" x14ac:dyDescent="0.25">
      <c r="A32" s="22" t="s">
        <v>39</v>
      </c>
      <c r="B32" s="200" t="s">
        <v>72</v>
      </c>
      <c r="C32" s="128"/>
      <c r="D32" s="129"/>
      <c r="E32" s="129"/>
      <c r="F32" s="239">
        <v>800</v>
      </c>
      <c r="G32" s="56"/>
      <c r="H32" s="15">
        <v>80396</v>
      </c>
    </row>
    <row r="33" spans="1:8" s="7" customFormat="1" ht="26.25" thickBot="1" x14ac:dyDescent="0.25">
      <c r="A33" s="218" t="s">
        <v>45</v>
      </c>
      <c r="B33" s="206" t="s">
        <v>121</v>
      </c>
      <c r="C33" s="191"/>
      <c r="D33" s="171"/>
      <c r="E33" s="171"/>
      <c r="F33" s="246">
        <v>4000</v>
      </c>
      <c r="G33" s="58"/>
      <c r="H33" s="26"/>
    </row>
    <row r="34" spans="1:8" s="7" customFormat="1" ht="25.5" x14ac:dyDescent="0.2">
      <c r="A34" s="37" t="s">
        <v>28</v>
      </c>
      <c r="B34" s="206" t="s">
        <v>117</v>
      </c>
      <c r="C34" s="140"/>
      <c r="D34" s="137"/>
      <c r="E34" s="137"/>
      <c r="F34" s="246">
        <v>3000</v>
      </c>
      <c r="G34" s="56"/>
      <c r="H34" s="15">
        <v>80777</v>
      </c>
    </row>
    <row r="35" spans="1:8" s="7" customFormat="1" ht="26.25" thickBot="1" x14ac:dyDescent="0.25">
      <c r="A35" s="17"/>
      <c r="B35" s="202" t="s">
        <v>118</v>
      </c>
      <c r="C35" s="130"/>
      <c r="D35" s="147"/>
      <c r="E35" s="131"/>
      <c r="F35" s="249">
        <v>3000</v>
      </c>
      <c r="G35" s="44" t="e">
        <f>#REF!+#REF!+#REF!</f>
        <v>#REF!</v>
      </c>
      <c r="H35" s="23"/>
    </row>
    <row r="36" spans="1:8" s="7" customFormat="1" ht="26.25" thickBot="1" x14ac:dyDescent="0.25">
      <c r="A36" s="29" t="s">
        <v>29</v>
      </c>
      <c r="B36" s="198" t="s">
        <v>87</v>
      </c>
      <c r="C36" s="159"/>
      <c r="D36" s="158"/>
      <c r="E36" s="158"/>
      <c r="F36" s="244">
        <v>800</v>
      </c>
      <c r="G36" s="74"/>
      <c r="H36" s="75">
        <v>80022</v>
      </c>
    </row>
    <row r="37" spans="1:8" s="7" customFormat="1" ht="26.25" thickBot="1" x14ac:dyDescent="0.25">
      <c r="A37" s="29" t="s">
        <v>35</v>
      </c>
      <c r="B37" s="198" t="s">
        <v>108</v>
      </c>
      <c r="C37" s="159"/>
      <c r="D37" s="158"/>
      <c r="E37" s="158"/>
      <c r="F37" s="244">
        <v>8000</v>
      </c>
      <c r="G37" s="58"/>
      <c r="H37" s="26"/>
    </row>
    <row r="38" spans="1:8" s="7" customFormat="1" ht="26.25" thickBot="1" x14ac:dyDescent="0.25">
      <c r="A38" s="29" t="s">
        <v>34</v>
      </c>
      <c r="B38" s="198" t="s">
        <v>102</v>
      </c>
      <c r="C38" s="157"/>
      <c r="D38" s="158"/>
      <c r="E38" s="158"/>
      <c r="F38" s="244">
        <v>2800</v>
      </c>
      <c r="G38" s="56"/>
      <c r="H38" s="15"/>
    </row>
    <row r="39" spans="1:8" s="7" customFormat="1" ht="13.5" thickBot="1" x14ac:dyDescent="0.25">
      <c r="A39" s="29" t="s">
        <v>36</v>
      </c>
      <c r="B39" s="198" t="s">
        <v>128</v>
      </c>
      <c r="C39" s="157"/>
      <c r="D39" s="196"/>
      <c r="E39" s="158"/>
      <c r="F39" s="244">
        <v>5000</v>
      </c>
      <c r="G39" s="56"/>
      <c r="H39" s="15">
        <v>80780</v>
      </c>
    </row>
    <row r="40" spans="1:8" s="7" customFormat="1" ht="26.25" thickBot="1" x14ac:dyDescent="0.25">
      <c r="A40" s="29" t="s">
        <v>49</v>
      </c>
      <c r="B40" s="198" t="s">
        <v>119</v>
      </c>
      <c r="C40" s="157"/>
      <c r="D40" s="158"/>
      <c r="E40" s="158"/>
      <c r="F40" s="244">
        <v>5000</v>
      </c>
      <c r="G40" s="50"/>
      <c r="H40" s="26"/>
    </row>
    <row r="41" spans="1:8" s="7" customFormat="1" ht="13.5" thickBot="1" x14ac:dyDescent="0.25">
      <c r="A41" s="29" t="s">
        <v>53</v>
      </c>
      <c r="B41" s="198" t="s">
        <v>86</v>
      </c>
      <c r="C41" s="159"/>
      <c r="D41" s="158"/>
      <c r="E41" s="158"/>
      <c r="F41" s="244">
        <v>5000</v>
      </c>
      <c r="G41" s="56"/>
      <c r="H41" s="15"/>
    </row>
    <row r="42" spans="1:8" s="7" customFormat="1" ht="26.25" thickBot="1" x14ac:dyDescent="0.25">
      <c r="A42" s="29" t="s">
        <v>50</v>
      </c>
      <c r="B42" s="198" t="s">
        <v>84</v>
      </c>
      <c r="C42" s="157"/>
      <c r="D42" s="158"/>
      <c r="E42" s="158"/>
      <c r="F42" s="244">
        <v>5000</v>
      </c>
      <c r="G42" s="56"/>
      <c r="H42" s="15"/>
    </row>
    <row r="43" spans="1:8" s="7" customFormat="1" ht="26.25" thickBot="1" x14ac:dyDescent="0.25">
      <c r="A43" s="22" t="s">
        <v>59</v>
      </c>
      <c r="B43" s="200" t="s">
        <v>66</v>
      </c>
      <c r="C43" s="128"/>
      <c r="D43" s="129"/>
      <c r="E43" s="129"/>
      <c r="F43" s="250">
        <v>900</v>
      </c>
      <c r="G43" s="46"/>
      <c r="H43" s="15">
        <v>80241</v>
      </c>
    </row>
    <row r="44" spans="1:8" s="7" customFormat="1" ht="26.25" thickBot="1" x14ac:dyDescent="0.25">
      <c r="A44" s="29" t="s">
        <v>30</v>
      </c>
      <c r="B44" s="198" t="s">
        <v>126</v>
      </c>
      <c r="C44" s="157"/>
      <c r="D44" s="158"/>
      <c r="E44" s="158"/>
      <c r="F44" s="244">
        <v>2000</v>
      </c>
      <c r="G44" s="48" t="e">
        <f>#REF!</f>
        <v>#REF!</v>
      </c>
      <c r="H44" s="25">
        <v>40221</v>
      </c>
    </row>
    <row r="45" spans="1:8" s="7" customFormat="1" ht="26.25" thickBot="1" x14ac:dyDescent="0.25">
      <c r="A45" s="29" t="s">
        <v>22</v>
      </c>
      <c r="B45" s="198" t="s">
        <v>83</v>
      </c>
      <c r="C45" s="157"/>
      <c r="D45" s="158"/>
      <c r="E45" s="158"/>
      <c r="F45" s="244">
        <v>8000</v>
      </c>
      <c r="G45" s="48" t="e">
        <f>#REF!</f>
        <v>#REF!</v>
      </c>
      <c r="H45" s="25">
        <v>80407</v>
      </c>
    </row>
    <row r="46" spans="1:8" s="7" customFormat="1" ht="25.5" x14ac:dyDescent="0.2">
      <c r="A46" s="37" t="s">
        <v>32</v>
      </c>
      <c r="B46" s="201" t="s">
        <v>133</v>
      </c>
      <c r="C46" s="140"/>
      <c r="D46" s="144"/>
      <c r="E46" s="137"/>
      <c r="F46" s="245">
        <v>4500</v>
      </c>
      <c r="G46" s="56"/>
      <c r="H46" s="9"/>
    </row>
    <row r="47" spans="1:8" s="7" customFormat="1" ht="26.25" thickBot="1" x14ac:dyDescent="0.25">
      <c r="A47" s="17"/>
      <c r="B47" s="205" t="s">
        <v>88</v>
      </c>
      <c r="C47" s="138"/>
      <c r="D47" s="139"/>
      <c r="E47" s="139"/>
      <c r="F47" s="251">
        <v>5000</v>
      </c>
      <c r="G47" s="56"/>
      <c r="H47" s="9">
        <v>80118</v>
      </c>
    </row>
    <row r="48" spans="1:8" s="7" customFormat="1" ht="13.5" thickBot="1" x14ac:dyDescent="0.25">
      <c r="A48" s="29" t="s">
        <v>40</v>
      </c>
      <c r="B48" s="198" t="s">
        <v>115</v>
      </c>
      <c r="C48" s="159"/>
      <c r="D48" s="158"/>
      <c r="E48" s="158"/>
      <c r="F48" s="244">
        <v>10000</v>
      </c>
      <c r="G48" s="67" t="e">
        <f>#REF!</f>
        <v>#REF!</v>
      </c>
      <c r="H48" s="25">
        <v>80409</v>
      </c>
    </row>
    <row r="49" spans="1:8" s="6" customFormat="1" ht="13.5" thickBot="1" x14ac:dyDescent="0.25">
      <c r="A49" s="219" t="s">
        <v>41</v>
      </c>
      <c r="B49" s="203" t="s">
        <v>105</v>
      </c>
      <c r="C49" s="160"/>
      <c r="D49" s="207"/>
      <c r="E49" s="161"/>
      <c r="F49" s="252">
        <v>800</v>
      </c>
      <c r="G49" s="53"/>
      <c r="H49" s="14"/>
    </row>
    <row r="50" spans="1:8" s="7" customFormat="1" ht="25.5" x14ac:dyDescent="0.2">
      <c r="A50" s="37" t="s">
        <v>24</v>
      </c>
      <c r="B50" s="201" t="s">
        <v>91</v>
      </c>
      <c r="C50" s="140"/>
      <c r="D50" s="137"/>
      <c r="E50" s="137"/>
      <c r="F50" s="245">
        <v>10000</v>
      </c>
      <c r="G50" s="56"/>
      <c r="H50" s="15">
        <v>80281</v>
      </c>
    </row>
    <row r="51" spans="1:8" s="7" customFormat="1" ht="26.25" thickBot="1" x14ac:dyDescent="0.25">
      <c r="A51" s="27"/>
      <c r="B51" s="205" t="s">
        <v>73</v>
      </c>
      <c r="C51" s="145"/>
      <c r="D51" s="139"/>
      <c r="E51" s="208"/>
      <c r="F51" s="251">
        <v>2000</v>
      </c>
      <c r="G51" s="56"/>
      <c r="H51" s="15">
        <v>80475</v>
      </c>
    </row>
    <row r="52" spans="1:8" s="7" customFormat="1" ht="13.5" thickBot="1" x14ac:dyDescent="0.25">
      <c r="A52" s="124" t="s">
        <v>25</v>
      </c>
      <c r="B52" s="199" t="s">
        <v>78</v>
      </c>
      <c r="C52" s="155"/>
      <c r="D52" s="156"/>
      <c r="E52" s="156"/>
      <c r="F52" s="247">
        <v>10000</v>
      </c>
      <c r="G52" s="51" t="e">
        <f>#REF!</f>
        <v>#REF!</v>
      </c>
      <c r="H52" s="38">
        <v>80789</v>
      </c>
    </row>
    <row r="53" spans="1:8" s="6" customFormat="1" ht="26.25" thickBot="1" x14ac:dyDescent="0.25">
      <c r="A53" s="124" t="s">
        <v>60</v>
      </c>
      <c r="B53" s="199" t="s">
        <v>96</v>
      </c>
      <c r="C53" s="155"/>
      <c r="D53" s="156"/>
      <c r="E53" s="156"/>
      <c r="F53" s="247">
        <v>1200</v>
      </c>
      <c r="G53" s="53"/>
      <c r="H53" s="14"/>
    </row>
    <row r="54" spans="1:8" s="6" customFormat="1" x14ac:dyDescent="0.2">
      <c r="A54" s="123" t="s">
        <v>37</v>
      </c>
      <c r="B54" s="70" t="s">
        <v>130</v>
      </c>
      <c r="C54" s="132"/>
      <c r="D54" s="209"/>
      <c r="E54" s="133"/>
      <c r="F54" s="248">
        <v>3500</v>
      </c>
      <c r="G54" s="57"/>
      <c r="H54" s="10"/>
    </row>
    <row r="55" spans="1:8" s="6" customFormat="1" ht="26.25" thickBot="1" x14ac:dyDescent="0.25">
      <c r="A55" s="76"/>
      <c r="B55" s="122" t="s">
        <v>129</v>
      </c>
      <c r="C55" s="174"/>
      <c r="D55" s="154"/>
      <c r="E55" s="154"/>
      <c r="F55" s="253">
        <v>5000</v>
      </c>
      <c r="G55" s="53"/>
      <c r="H55" s="14"/>
    </row>
    <row r="56" spans="1:8" s="6" customFormat="1" ht="25.5" x14ac:dyDescent="0.2">
      <c r="A56" s="211" t="s">
        <v>61</v>
      </c>
      <c r="B56" s="70" t="s">
        <v>106</v>
      </c>
      <c r="C56" s="162"/>
      <c r="D56" s="163"/>
      <c r="E56" s="163"/>
      <c r="F56" s="254">
        <v>500</v>
      </c>
      <c r="G56" s="68"/>
      <c r="H56" s="69"/>
    </row>
    <row r="57" spans="1:8" s="6" customFormat="1" ht="26.25" thickBot="1" x14ac:dyDescent="0.25">
      <c r="A57" s="30"/>
      <c r="B57" s="71" t="s">
        <v>110</v>
      </c>
      <c r="C57" s="210"/>
      <c r="D57" s="164"/>
      <c r="E57" s="135"/>
      <c r="F57" s="255">
        <v>700</v>
      </c>
      <c r="G57" s="77"/>
      <c r="H57" s="10"/>
    </row>
    <row r="58" spans="1:8" s="6" customFormat="1" ht="26.25" thickBot="1" x14ac:dyDescent="0.25">
      <c r="A58" s="219" t="s">
        <v>33</v>
      </c>
      <c r="B58" s="204" t="s">
        <v>125</v>
      </c>
      <c r="C58" s="141"/>
      <c r="D58" s="136"/>
      <c r="E58" s="136"/>
      <c r="F58" s="256">
        <v>10000</v>
      </c>
      <c r="G58" s="60"/>
      <c r="H58" s="13"/>
    </row>
    <row r="59" spans="1:8" s="6" customFormat="1" ht="26.25" thickBot="1" x14ac:dyDescent="0.25">
      <c r="A59" s="124" t="s">
        <v>46</v>
      </c>
      <c r="B59" s="199" t="s">
        <v>92</v>
      </c>
      <c r="C59" s="155"/>
      <c r="D59" s="156"/>
      <c r="E59" s="156"/>
      <c r="F59" s="247">
        <v>10000</v>
      </c>
      <c r="G59" s="59"/>
      <c r="H59" s="11"/>
    </row>
    <row r="60" spans="1:8" s="6" customFormat="1" ht="25.5" x14ac:dyDescent="0.2">
      <c r="A60" s="37" t="s">
        <v>23</v>
      </c>
      <c r="B60" s="201" t="s">
        <v>135</v>
      </c>
      <c r="C60" s="148"/>
      <c r="D60" s="137"/>
      <c r="E60" s="137"/>
      <c r="F60" s="245">
        <v>7000</v>
      </c>
      <c r="G60" s="58"/>
      <c r="H60" s="63">
        <v>80483</v>
      </c>
    </row>
    <row r="61" spans="1:8" s="7" customFormat="1" ht="13.5" thickBot="1" x14ac:dyDescent="0.25">
      <c r="A61" s="17"/>
      <c r="B61" s="202" t="s">
        <v>71</v>
      </c>
      <c r="C61" s="130"/>
      <c r="D61" s="131"/>
      <c r="E61" s="165"/>
      <c r="F61" s="249">
        <v>8000</v>
      </c>
      <c r="G61" s="44" t="e">
        <f>#REF!+#REF!</f>
        <v>#REF!</v>
      </c>
      <c r="H61" s="23">
        <v>80259</v>
      </c>
    </row>
    <row r="62" spans="1:8" s="7" customFormat="1" ht="26.25" thickBot="1" x14ac:dyDescent="0.25">
      <c r="A62" s="62" t="s">
        <v>26</v>
      </c>
      <c r="B62" s="205" t="s">
        <v>127</v>
      </c>
      <c r="C62" s="138"/>
      <c r="D62" s="139"/>
      <c r="E62" s="139"/>
      <c r="F62" s="251">
        <v>8000</v>
      </c>
      <c r="G62" s="47" t="e">
        <f>#REF!</f>
        <v>#REF!</v>
      </c>
      <c r="H62" s="28">
        <v>80921</v>
      </c>
    </row>
    <row r="63" spans="1:8" s="7" customFormat="1" ht="13.5" thickBot="1" x14ac:dyDescent="0.25">
      <c r="A63" s="220" t="s">
        <v>55</v>
      </c>
      <c r="B63" s="197" t="s">
        <v>85</v>
      </c>
      <c r="C63" s="149"/>
      <c r="D63" s="195"/>
      <c r="E63" s="150"/>
      <c r="F63" s="257">
        <v>8000</v>
      </c>
      <c r="G63" s="56"/>
      <c r="H63" s="72">
        <v>80795</v>
      </c>
    </row>
    <row r="64" spans="1:8" s="192" customFormat="1" ht="13.5" thickBot="1" x14ac:dyDescent="0.25">
      <c r="A64" s="29" t="s">
        <v>38</v>
      </c>
      <c r="B64" s="198" t="s">
        <v>82</v>
      </c>
      <c r="C64" s="159"/>
      <c r="D64" s="158"/>
      <c r="E64" s="158"/>
      <c r="F64" s="244">
        <v>15000</v>
      </c>
      <c r="G64" s="61"/>
      <c r="H64" s="66">
        <v>4432</v>
      </c>
    </row>
    <row r="65" spans="1:8" s="192" customFormat="1" ht="13.5" thickBot="1" x14ac:dyDescent="0.25">
      <c r="A65" s="29" t="s">
        <v>27</v>
      </c>
      <c r="B65" s="198" t="s">
        <v>116</v>
      </c>
      <c r="C65" s="159"/>
      <c r="D65" s="157"/>
      <c r="E65" s="157"/>
      <c r="F65" s="244">
        <v>2500</v>
      </c>
      <c r="G65" s="193"/>
      <c r="H65" s="194">
        <v>80485</v>
      </c>
    </row>
    <row r="66" spans="1:8" s="7" customFormat="1" ht="26.25" thickBot="1" x14ac:dyDescent="0.25">
      <c r="A66" s="29" t="s">
        <v>31</v>
      </c>
      <c r="B66" s="198" t="s">
        <v>122</v>
      </c>
      <c r="C66" s="157"/>
      <c r="D66" s="158"/>
      <c r="E66" s="158"/>
      <c r="F66" s="244">
        <v>5000</v>
      </c>
      <c r="G66" s="46"/>
      <c r="H66" s="15">
        <v>0</v>
      </c>
    </row>
    <row r="67" spans="1:8" s="7" customFormat="1" ht="26.25" thickBot="1" x14ac:dyDescent="0.25">
      <c r="A67" s="29" t="s">
        <v>42</v>
      </c>
      <c r="B67" s="198" t="s">
        <v>109</v>
      </c>
      <c r="C67" s="159"/>
      <c r="D67" s="158"/>
      <c r="E67" s="158"/>
      <c r="F67" s="244">
        <v>15000</v>
      </c>
      <c r="G67" s="67" t="e">
        <f>#REF!</f>
        <v>#REF!</v>
      </c>
      <c r="H67" s="25">
        <v>80029</v>
      </c>
    </row>
    <row r="68" spans="1:8" s="7" customFormat="1" ht="13.5" thickBot="1" x14ac:dyDescent="0.25">
      <c r="A68" s="29" t="s">
        <v>47</v>
      </c>
      <c r="B68" s="198" t="s">
        <v>75</v>
      </c>
      <c r="C68" s="157"/>
      <c r="D68" s="196"/>
      <c r="E68" s="158"/>
      <c r="F68" s="244">
        <v>8000</v>
      </c>
      <c r="G68" s="56"/>
      <c r="H68" s="15">
        <v>80487</v>
      </c>
    </row>
    <row r="69" spans="1:8" s="7" customFormat="1" ht="24.75" thickBot="1" x14ac:dyDescent="0.25">
      <c r="A69" s="29" t="s">
        <v>43</v>
      </c>
      <c r="B69" s="198" t="s">
        <v>79</v>
      </c>
      <c r="C69" s="159"/>
      <c r="D69" s="158"/>
      <c r="E69" s="158"/>
      <c r="F69" s="244">
        <v>8000</v>
      </c>
      <c r="G69" s="61"/>
      <c r="H69" s="73" t="s">
        <v>112</v>
      </c>
    </row>
    <row r="70" spans="1:8" s="6" customFormat="1" ht="13.5" thickBot="1" x14ac:dyDescent="0.25">
      <c r="A70" s="29" t="s">
        <v>44</v>
      </c>
      <c r="B70" s="198" t="s">
        <v>111</v>
      </c>
      <c r="C70" s="159"/>
      <c r="D70" s="158"/>
      <c r="E70" s="158"/>
      <c r="F70" s="244">
        <v>3000</v>
      </c>
      <c r="G70" s="56"/>
      <c r="H70" s="15">
        <v>80489</v>
      </c>
    </row>
    <row r="71" spans="1:8" s="8" customFormat="1" ht="15.75" thickBot="1" x14ac:dyDescent="0.3">
      <c r="A71" s="106" t="s">
        <v>149</v>
      </c>
      <c r="B71" s="107"/>
      <c r="C71" s="108"/>
      <c r="D71" s="166"/>
      <c r="E71" s="166"/>
      <c r="F71" s="258">
        <f>SUM(F30:F70)</f>
        <v>220800</v>
      </c>
      <c r="G71" s="120" t="e">
        <f>SUM(G30:G70)</f>
        <v>#REF!</v>
      </c>
      <c r="H71" s="19"/>
    </row>
    <row r="72" spans="1:8" s="7" customFormat="1" ht="15.75" thickBot="1" x14ac:dyDescent="0.3">
      <c r="A72" s="109" t="s">
        <v>132</v>
      </c>
      <c r="B72" s="110"/>
      <c r="C72" s="265"/>
      <c r="D72" s="264"/>
      <c r="E72" s="167"/>
      <c r="F72" s="266">
        <f>F71+F29</f>
        <v>500000</v>
      </c>
      <c r="G72" s="52" t="e">
        <f>G71+G29</f>
        <v>#REF!</v>
      </c>
      <c r="H72" s="78"/>
    </row>
    <row r="73" spans="1:8" ht="24.75" customHeight="1" x14ac:dyDescent="0.2">
      <c r="F73" s="226"/>
      <c r="G73" s="2"/>
      <c r="H73" s="2"/>
    </row>
    <row r="74" spans="1:8" ht="21.6" hidden="1" customHeight="1" thickBot="1" x14ac:dyDescent="0.25"/>
    <row r="75" spans="1:8" ht="20.25" hidden="1" customHeight="1" thickBot="1" x14ac:dyDescent="0.25">
      <c r="A75" s="221" t="s">
        <v>57</v>
      </c>
      <c r="B75" s="35" t="s">
        <v>136</v>
      </c>
      <c r="D75" s="32"/>
      <c r="E75" s="32"/>
    </row>
    <row r="76" spans="1:8" ht="18" hidden="1" customHeight="1" thickBot="1" x14ac:dyDescent="0.25">
      <c r="A76" s="222">
        <v>1</v>
      </c>
      <c r="B76" s="40" t="e">
        <f>#REF!+#REF!+#REF!+#REF!+#REF!+#REF!+#REF!</f>
        <v>#REF!</v>
      </c>
    </row>
    <row r="77" spans="1:8" ht="16.5" hidden="1" customHeight="1" thickBot="1" x14ac:dyDescent="0.25">
      <c r="A77" s="223">
        <v>2</v>
      </c>
      <c r="B77" s="41" t="e">
        <f>#REF!+#REF!+#REF!+#REF!+#REF!+#REF!+#REF!+#REF!+#REF!+#REF!+#REF!+#REF!+#REF!+#REF!</f>
        <v>#REF!</v>
      </c>
      <c r="F77" s="228"/>
      <c r="G77" s="83"/>
    </row>
    <row r="78" spans="1:8" ht="16.5" hidden="1" customHeight="1" x14ac:dyDescent="0.2">
      <c r="A78" s="223">
        <v>3</v>
      </c>
      <c r="B78" s="41" t="e">
        <f>#REF!+#REF!+#REF!+#REF!+#REF!+#REF!+#REF!+#REF!+#REF!+#REF!+#REF!+#REF!+#REF!+#REF!+#REF!+#REF!+#REF!</f>
        <v>#REF!</v>
      </c>
      <c r="F78" s="259" t="e">
        <f>#REF!+#REF!+#REF!+#REF!+#REF!+#REF!+#REF!+#REF!+#REF!+#REF!+#REF!+#REF!+#REF!+#REF!+#REF!+#REF!+#REF!+#REF!+#REF!+#REF!</f>
        <v>#REF!</v>
      </c>
      <c r="G78" s="82"/>
    </row>
    <row r="79" spans="1:8" ht="17.25" hidden="1" customHeight="1" x14ac:dyDescent="0.2">
      <c r="A79" s="223">
        <v>4</v>
      </c>
      <c r="B79" s="41">
        <v>1546779</v>
      </c>
      <c r="F79" s="260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G79" s="43"/>
    </row>
    <row r="80" spans="1:8" ht="17.25" hidden="1" customHeight="1" thickBot="1" x14ac:dyDescent="0.25">
      <c r="A80" s="223">
        <v>5</v>
      </c>
      <c r="B80" s="41" t="e">
        <f>#REF!+#REF!+#REF!+#REF!+#REF!+#REF!+#REF!+#REF!</f>
        <v>#REF!</v>
      </c>
      <c r="F80" s="261" t="e">
        <f>#REF!+#REF!+#REF!+#REF!+#REF!+#REF!+#REF!+#REF!+#REF!+#REF!+#REF!</f>
        <v>#REF!</v>
      </c>
      <c r="G80" s="81"/>
    </row>
    <row r="81" spans="1:7" ht="15.75" hidden="1" customHeight="1" thickBot="1" x14ac:dyDescent="0.25">
      <c r="A81" s="223">
        <v>6</v>
      </c>
      <c r="B81" s="41" t="e">
        <f>#REF!+#REF!+#REF!+#REF!+#REF!+#REF!</f>
        <v>#REF!</v>
      </c>
      <c r="F81" s="262" t="e">
        <f>SUM(F78:F80)</f>
        <v>#REF!</v>
      </c>
      <c r="G81" s="84"/>
    </row>
    <row r="82" spans="1:7" ht="15.75" hidden="1" customHeight="1" x14ac:dyDescent="0.2">
      <c r="A82" s="223">
        <v>7</v>
      </c>
      <c r="B82" s="41" t="e">
        <f>#REF!+#REF!+#REF!</f>
        <v>#REF!</v>
      </c>
      <c r="F82" s="229"/>
    </row>
    <row r="83" spans="1:7" ht="18.75" hidden="1" customHeight="1" x14ac:dyDescent="0.2">
      <c r="A83" s="223">
        <v>8</v>
      </c>
      <c r="B83" s="41" t="e">
        <f>#REF!+#REF!+#REF!+#REF!+#REF!+#REF!+#REF!+#REF!+#REF!+#REF!+#REF!+#REF!</f>
        <v>#REF!</v>
      </c>
    </row>
    <row r="84" spans="1:7" ht="17.25" hidden="1" customHeight="1" thickBot="1" x14ac:dyDescent="0.25">
      <c r="A84" s="224">
        <v>9</v>
      </c>
      <c r="B84" s="42" t="e">
        <f>#REF!+#REF!+#REF!+#REF!</f>
        <v>#REF!</v>
      </c>
    </row>
    <row r="85" spans="1:7" ht="19.5" hidden="1" customHeight="1" thickBot="1" x14ac:dyDescent="0.25">
      <c r="A85" s="39" t="s">
        <v>58</v>
      </c>
      <c r="B85" s="168" t="e">
        <f>SUM(B76:B84)</f>
        <v>#REF!</v>
      </c>
    </row>
    <row r="86" spans="1:7" x14ac:dyDescent="0.2">
      <c r="D86" s="31"/>
      <c r="E86" s="31"/>
    </row>
    <row r="87" spans="1:7" x14ac:dyDescent="0.2">
      <c r="C87" s="31"/>
      <c r="F87" s="230"/>
      <c r="G87" s="2"/>
    </row>
  </sheetData>
  <mergeCells count="4">
    <mergeCell ref="A1:F1"/>
    <mergeCell ref="A71:C71"/>
    <mergeCell ref="A72:C72"/>
    <mergeCell ref="A29:C29"/>
  </mergeCells>
  <phoneticPr fontId="4" type="noConversion"/>
  <pageMargins left="0" right="0" top="0.39370078740157483" bottom="0.19685039370078741" header="0.51181102362204722" footer="0.51181102362204722"/>
  <pageSetup paperSize="8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M16" sqref="M16"/>
    </sheetView>
  </sheetViews>
  <sheetFormatPr defaultRowHeight="15" x14ac:dyDescent="0.25"/>
  <cols>
    <col min="3" max="3" width="23.140625" customWidth="1"/>
    <col min="4" max="4" width="11.42578125" bestFit="1" customWidth="1"/>
  </cols>
  <sheetData>
    <row r="1" spans="2:5" x14ac:dyDescent="0.25">
      <c r="B1" t="s">
        <v>145</v>
      </c>
    </row>
    <row r="2" spans="2:5" x14ac:dyDescent="0.25">
      <c r="B2" t="s">
        <v>146</v>
      </c>
    </row>
    <row r="4" spans="2:5" ht="15.75" thickBot="1" x14ac:dyDescent="0.3"/>
    <row r="5" spans="2:5" ht="23.25" customHeight="1" x14ac:dyDescent="0.25">
      <c r="B5" s="115" t="s">
        <v>57</v>
      </c>
      <c r="C5" s="117"/>
      <c r="D5" s="113" t="s">
        <v>140</v>
      </c>
      <c r="E5" s="114"/>
    </row>
    <row r="6" spans="2:5" ht="30" customHeight="1" thickBot="1" x14ac:dyDescent="0.3">
      <c r="B6" s="116"/>
      <c r="C6" s="118"/>
      <c r="D6" s="104" t="s">
        <v>139</v>
      </c>
      <c r="E6" s="105" t="s">
        <v>138</v>
      </c>
    </row>
    <row r="7" spans="2:5" x14ac:dyDescent="0.25">
      <c r="B7" s="90">
        <v>1</v>
      </c>
      <c r="C7" s="91"/>
      <c r="D7" s="92">
        <v>65280</v>
      </c>
      <c r="E7" s="93">
        <v>7</v>
      </c>
    </row>
    <row r="8" spans="2:5" x14ac:dyDescent="0.25">
      <c r="B8" s="88">
        <v>2</v>
      </c>
      <c r="C8" s="85"/>
      <c r="D8" s="86">
        <v>168580</v>
      </c>
      <c r="E8" s="89">
        <v>14</v>
      </c>
    </row>
    <row r="9" spans="2:5" x14ac:dyDescent="0.25">
      <c r="B9" s="88">
        <v>3</v>
      </c>
      <c r="C9" s="85"/>
      <c r="D9" s="86">
        <v>126550</v>
      </c>
      <c r="E9" s="89">
        <v>17</v>
      </c>
    </row>
    <row r="10" spans="2:5" x14ac:dyDescent="0.25">
      <c r="B10" s="88">
        <v>4</v>
      </c>
      <c r="C10" s="85"/>
      <c r="D10" s="86">
        <v>1546779</v>
      </c>
      <c r="E10" s="89">
        <v>80</v>
      </c>
    </row>
    <row r="11" spans="2:5" x14ac:dyDescent="0.25">
      <c r="B11" s="88">
        <v>5</v>
      </c>
      <c r="C11" s="85"/>
      <c r="D11" s="86">
        <v>116270</v>
      </c>
      <c r="E11" s="89">
        <v>8</v>
      </c>
    </row>
    <row r="12" spans="2:5" x14ac:dyDescent="0.25">
      <c r="B12" s="88">
        <v>6</v>
      </c>
      <c r="C12" s="85"/>
      <c r="D12" s="86">
        <v>142000</v>
      </c>
      <c r="E12" s="89">
        <v>6</v>
      </c>
    </row>
    <row r="13" spans="2:5" x14ac:dyDescent="0.25">
      <c r="B13" s="88">
        <v>7</v>
      </c>
      <c r="C13" s="85"/>
      <c r="D13" s="86">
        <v>14200</v>
      </c>
      <c r="E13" s="89">
        <v>3</v>
      </c>
    </row>
    <row r="14" spans="2:5" x14ac:dyDescent="0.25">
      <c r="B14" s="88">
        <v>8</v>
      </c>
      <c r="C14" s="85"/>
      <c r="D14" s="86">
        <v>133047</v>
      </c>
      <c r="E14" s="89">
        <v>12</v>
      </c>
    </row>
    <row r="15" spans="2:5" ht="15.75" thickBot="1" x14ac:dyDescent="0.3">
      <c r="B15" s="97">
        <v>9</v>
      </c>
      <c r="C15" s="98"/>
      <c r="D15" s="99">
        <v>36900</v>
      </c>
      <c r="E15" s="100">
        <v>4</v>
      </c>
    </row>
    <row r="16" spans="2:5" ht="24.75" customHeight="1" thickBot="1" x14ac:dyDescent="0.3">
      <c r="B16" s="94" t="s">
        <v>58</v>
      </c>
      <c r="C16" s="95"/>
      <c r="D16" s="101">
        <f>SUM(D7:D15)</f>
        <v>2349606</v>
      </c>
      <c r="E16" s="96">
        <v>151</v>
      </c>
    </row>
    <row r="17" spans="2:5" x14ac:dyDescent="0.25">
      <c r="D17" s="87"/>
    </row>
    <row r="18" spans="2:5" ht="15.75" thickBot="1" x14ac:dyDescent="0.3">
      <c r="D18" s="87"/>
    </row>
    <row r="19" spans="2:5" ht="22.5" customHeight="1" thickBot="1" x14ac:dyDescent="0.3">
      <c r="B19" s="94" t="s">
        <v>137</v>
      </c>
      <c r="C19" s="95"/>
      <c r="D19" s="101" t="s">
        <v>51</v>
      </c>
      <c r="E19" s="96" t="s">
        <v>144</v>
      </c>
    </row>
    <row r="20" spans="2:5" x14ac:dyDescent="0.25">
      <c r="B20" s="90" t="s">
        <v>142</v>
      </c>
      <c r="C20" s="91"/>
      <c r="D20" s="92">
        <v>352679</v>
      </c>
      <c r="E20" s="93">
        <v>20</v>
      </c>
    </row>
    <row r="21" spans="2:5" x14ac:dyDescent="0.25">
      <c r="B21" s="88" t="s">
        <v>143</v>
      </c>
      <c r="C21" s="85"/>
      <c r="D21" s="86">
        <v>1009800</v>
      </c>
      <c r="E21" s="89">
        <v>49</v>
      </c>
    </row>
    <row r="22" spans="2:5" x14ac:dyDescent="0.25">
      <c r="B22" s="88" t="s">
        <v>141</v>
      </c>
      <c r="C22" s="85"/>
      <c r="D22" s="86">
        <v>184300</v>
      </c>
      <c r="E22" s="89">
        <v>11</v>
      </c>
    </row>
    <row r="23" spans="2:5" ht="21" customHeight="1" thickBot="1" x14ac:dyDescent="0.3">
      <c r="B23" s="111" t="s">
        <v>58</v>
      </c>
      <c r="C23" s="112"/>
      <c r="D23" s="102">
        <v>1546779</v>
      </c>
      <c r="E23" s="103">
        <v>80</v>
      </c>
    </row>
  </sheetData>
  <mergeCells count="4">
    <mergeCell ref="B23:C23"/>
    <mergeCell ref="D5:E5"/>
    <mergeCell ref="B5:B6"/>
    <mergeCell ref="C5:C6"/>
  </mergeCells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všech za MČ</vt:lpstr>
      <vt:lpstr>Sumář dle kapitol</vt:lpstr>
      <vt:lpstr>'Přehled všech za MČ'!Názvy_tisku</vt:lpstr>
      <vt:lpstr>'Přehled všech za MČ'!Oblast_tisku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Paneš Patrik (MHMP)</dc:creator>
  <cp:lastModifiedBy>Bouz David (MHMP)</cp:lastModifiedBy>
  <cp:lastPrinted>2019-03-18T11:23:33Z</cp:lastPrinted>
  <dcterms:created xsi:type="dcterms:W3CDTF">2014-01-14T12:43:17Z</dcterms:created>
  <dcterms:modified xsi:type="dcterms:W3CDTF">2019-03-18T11:24:44Z</dcterms:modified>
</cp:coreProperties>
</file>