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2781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<sst xmlns="http://schemas.openxmlformats.org/spreadsheetml/2006/main" count="294" uniqueCount="126">
  <si>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</si>
  <si>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</si>
  <si>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</si>
  <si>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</si>
  <si>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</si>
  <si>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</si>
  <si>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</si>
  <si>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</si>
  <si>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</si>
  <si>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</si>
  <si>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</si>
  <si>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</si>
  <si>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</si>
  <si>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</si>
  <si>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</si>
  <si>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</si>
  <si>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</si>
  <si>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</si>
  <si>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</si>
  <si>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</si>
  <si>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</si>
  <si>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</si>
  <si>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</si>
  <si>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</si>
  <si>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</si>
  <si>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</si>
  <si>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</si>
  <si>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</si>
  <si>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</si>
  <si>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</si>
  <si>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</si>
  <si>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</si>
  <si>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</si>
  <si>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</si>
  <si>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</si>
  <si>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</si>
  <si>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</si>
  <si>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</si>
  <si>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</si>
  <si>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</si>
  <si>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</si>
  <si>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</si>
  <si>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</si>
  <si>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</si>
  <si>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</si>
  <si>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</si>
  <si>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</si>
  <si>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</si>
  <si>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</si>
  <si>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</si>
  <si>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</si>
  <si>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</si>
  <si>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</si>
  <si>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</si>
  <si>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</si>
  <si>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</si>
  <si>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</si>
  <si>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</si>
  <si>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</si>
  <si>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</si>
  <si>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</si>
  <si>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</si>
  <si>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</si>
  <si>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</si>
  <si>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</si>
  <si>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</si>
  <si>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</si>
  <si>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</si>
  <si>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</si>
  <si>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</si>
  <si>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</si>
  <si>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</si>
  <si>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</si>
  <si>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</si>
  <si>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</si>
  <si>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</si>
  <si>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</si>
  <si>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</si>
  <si>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</si>
  <si>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</si>
  <si>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</si>
  <si>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</si>
  <si>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</si>
  <si>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</si>
  <si>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</si>
  <si>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</si>
  <si>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</si>
  <si>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</si>
  <si>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</si>
  <si>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</si>
  <si>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</si>
  <si>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</si>
  <si>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</si>
  <si>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</si>
  <si>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</si>
  <si>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</si>
  <si>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</si>
  <si>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</si>
  <si>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</si>
  <si>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</si>
  <si>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</si>
  <si>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</si>
  <si>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</si>
  <si>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</si>
  <si>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</si>
  <si>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</si>
  <si>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</si>
  <si>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</si>
  <si>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</si>
  <si>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</si>
  <si>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</si>
  <si>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</si>
  <si>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</si>
  <si>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</si>
  <si>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</si>
  <si>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</si>
  <si>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</si>
  <si>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INDEX 2012/2011 %</t>
  </si>
  <si>
    <t>ROZDÍL 2012/2011</t>
  </si>
  <si>
    <t>Celkem nerezidenti</t>
  </si>
  <si>
    <t>Total          Non-residents</t>
  </si>
  <si>
    <t>.</t>
  </si>
  <si>
    <t>4.Q.</t>
  </si>
  <si>
    <t>YEAR 2012</t>
  </si>
  <si>
    <t>YEAR 2011</t>
  </si>
  <si>
    <t>Difference 2012/2011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</si>
</sst>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8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7" fillId="0" borderId="14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6" xfId="0" applyNumberFormat="1" applyFont="1" applyFill="1" applyBorder="1" applyAlignment="1">
      <alignment/>
    </xf>
    <xf numFmtId="3" fontId="31" fillId="15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5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6" xfId="0" applyNumberFormat="1" applyFont="1" applyFill="1" applyBorder="1" applyAlignment="1">
      <alignment horizontal="right"/>
    </xf>
    <xf numFmtId="1" fontId="36" fillId="8" borderId="27" xfId="0" applyNumberFormat="1" applyFont="1" applyFill="1" applyBorder="1" applyAlignment="1">
      <alignment horizontal="right"/>
    </xf>
    <xf numFmtId="3" fontId="30" fillId="19" borderId="16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8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9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8" xfId="0" applyNumberFormat="1" applyFont="1" applyFill="1" applyBorder="1" applyAlignment="1">
      <alignment horizontal="center"/>
    </xf>
    <xf numFmtId="1" fontId="25" fillId="24" borderId="29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1" fillId="15" borderId="18" xfId="0" applyNumberFormat="1" applyFont="1" applyFill="1" applyBorder="1" applyAlignment="1" quotePrefix="1">
      <alignment horizontal="right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6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30" fillId="8" borderId="32" xfId="0" applyNumberFormat="1" applyFont="1" applyFill="1" applyBorder="1" applyAlignment="1" quotePrefix="1">
      <alignment horizontal="right"/>
    </xf>
    <xf numFmtId="164" fontId="34" fillId="8" borderId="28" xfId="0" applyNumberFormat="1" applyFont="1" applyFill="1" applyBorder="1" applyAlignment="1">
      <alignment horizontal="right"/>
    </xf>
    <xf numFmtId="1" fontId="36" fillId="8" borderId="33" xfId="0" applyNumberFormat="1" applyFont="1" applyFill="1" applyBorder="1" applyAlignment="1">
      <alignment horizontal="right"/>
    </xf>
    <xf numFmtId="3" fontId="31" fillId="8" borderId="32" xfId="0" applyNumberFormat="1" applyFont="1" applyFill="1" applyBorder="1" applyAlignment="1" quotePrefix="1">
      <alignment horizontal="right"/>
    </xf>
    <xf numFmtId="167" fontId="34" fillId="8" borderId="28" xfId="0" applyNumberFormat="1" applyFont="1" applyFill="1" applyBorder="1" applyAlignment="1" quotePrefix="1">
      <alignment horizontal="right"/>
    </xf>
    <xf numFmtId="3" fontId="36" fillId="8" borderId="33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3" fontId="0" fillId="0" borderId="36" xfId="0" applyNumberFormat="1" applyFont="1" applyFill="1" applyBorder="1" applyAlignment="1" quotePrefix="1">
      <alignment horizontal="right"/>
    </xf>
    <xf numFmtId="3" fontId="27" fillId="0" borderId="37" xfId="0" applyNumberFormat="1" applyFont="1" applyFill="1" applyBorder="1" applyAlignment="1" quotePrefix="1">
      <alignment horizontal="right"/>
    </xf>
    <xf numFmtId="3" fontId="27" fillId="0" borderId="38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31" fillId="15" borderId="30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29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9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0" fillId="8" borderId="39" xfId="0" applyNumberFormat="1" applyFont="1" applyFill="1" applyBorder="1" applyAlignment="1">
      <alignment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25" fillId="11" borderId="40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41" fillId="15" borderId="18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1" xfId="47" applyNumberFormat="1" applyFont="1" applyFill="1" applyBorder="1" applyAlignment="1" quotePrefix="1">
      <alignment horizontal="center" wrapText="1"/>
      <protection/>
    </xf>
    <xf numFmtId="3" fontId="25" fillId="15" borderId="42" xfId="47" applyNumberFormat="1" applyFont="1" applyFill="1" applyBorder="1" applyAlignment="1" quotePrefix="1">
      <alignment horizontal="center" wrapText="1"/>
      <protection/>
    </xf>
    <xf numFmtId="3" fontId="25" fillId="15" borderId="43" xfId="47" applyNumberFormat="1" applyFont="1" applyFill="1" applyBorder="1" applyAlignment="1" quotePrefix="1">
      <alignment horizontal="center" wrapText="1"/>
      <protection/>
    </xf>
    <xf numFmtId="3" fontId="32" fillId="11" borderId="44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5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45" xfId="0" applyNumberFormat="1" applyFont="1" applyFill="1" applyBorder="1" applyAlignment="1" quotePrefix="1">
      <alignment horizontal="right"/>
    </xf>
    <xf numFmtId="3" fontId="32" fillId="11" borderId="45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46" xfId="0" applyNumberFormat="1" applyFont="1" applyFill="1" applyBorder="1" applyAlignment="1" quotePrefix="1">
      <alignment horizontal="right"/>
    </xf>
    <xf numFmtId="3" fontId="32" fillId="11" borderId="45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2" fillId="11" borderId="46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5" xfId="0" applyNumberFormat="1" applyFont="1" applyFill="1" applyBorder="1" applyAlignment="1">
      <alignment/>
    </xf>
    <xf numFmtId="3" fontId="31" fillId="11" borderId="44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5" fillId="15" borderId="18" xfId="47" applyNumberFormat="1" applyFont="1" applyFill="1" applyBorder="1" applyAlignment="1">
      <alignment horizontal="center" wrapText="1"/>
      <protection/>
    </xf>
    <xf numFmtId="3" fontId="25" fillId="15" borderId="39" xfId="47" applyNumberFormat="1" applyFont="1" applyFill="1" applyBorder="1" applyAlignment="1">
      <alignment horizontal="center" wrapText="1"/>
      <protection/>
    </xf>
    <xf numFmtId="3" fontId="31" fillId="15" borderId="18" xfId="0" applyNumberFormat="1" applyFont="1" applyFill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39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25" fillId="15" borderId="18" xfId="47" applyNumberFormat="1" applyFont="1" applyFill="1" applyBorder="1" applyAlignment="1" quotePrefix="1">
      <alignment horizontal="center" wrapText="1"/>
      <protection/>
    </xf>
    <xf numFmtId="3" fontId="27" fillId="15" borderId="40" xfId="0" applyNumberFormat="1" applyFont="1" applyFill="1" applyBorder="1" applyAlignment="1" quotePrefix="1">
      <alignment horizontal="right"/>
    </xf>
    <xf numFmtId="167" fontId="34" fillId="15" borderId="28" xfId="0" applyNumberFormat="1" applyFont="1" applyFill="1" applyBorder="1" applyAlignment="1" quotePrefix="1">
      <alignment horizontal="right"/>
    </xf>
    <xf numFmtId="3" fontId="36" fillId="15" borderId="28" xfId="0" applyNumberFormat="1" applyFont="1" applyFill="1" applyBorder="1" applyAlignment="1" quotePrefix="1">
      <alignment horizontal="right"/>
    </xf>
    <xf numFmtId="3" fontId="27" fillId="15" borderId="47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36" fillId="15" borderId="16" xfId="0" applyNumberFormat="1" applyFont="1" applyFill="1" applyBorder="1" applyAlignment="1" quotePrefix="1">
      <alignment horizontal="right"/>
    </xf>
    <xf numFmtId="3" fontId="0" fillId="0" borderId="31" xfId="0" applyNumberFormat="1" applyFont="1" applyFill="1" applyBorder="1" applyAlignment="1" quotePrefix="1">
      <alignment horizontal="right"/>
    </xf>
    <xf numFmtId="3" fontId="27" fillId="0" borderId="38" xfId="0" applyNumberFormat="1" applyFont="1" applyBorder="1" applyAlignment="1">
      <alignment/>
    </xf>
    <xf numFmtId="3" fontId="27" fillId="0" borderId="38" xfId="0" applyNumberFormat="1" applyFont="1" applyFill="1" applyBorder="1" applyAlignment="1" quotePrefix="1">
      <alignment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0" fontId="27" fillId="0" borderId="16" xfId="0" applyFont="1" applyBorder="1" applyAlignment="1">
      <alignment/>
    </xf>
    <xf numFmtId="3" fontId="27" fillId="15" borderId="40" xfId="0" applyNumberFormat="1" applyFont="1" applyFill="1" applyBorder="1" applyAlignment="1">
      <alignment/>
    </xf>
    <xf numFmtId="3" fontId="27" fillId="15" borderId="47" xfId="0" applyNumberFormat="1" applyFont="1" applyFill="1" applyBorder="1" applyAlignment="1">
      <alignment/>
    </xf>
    <xf numFmtId="167" fontId="34" fillId="15" borderId="28" xfId="0" applyNumberFormat="1" applyFont="1" applyFill="1" applyBorder="1" applyAlignment="1">
      <alignment/>
    </xf>
    <xf numFmtId="167" fontId="34" fillId="15" borderId="16" xfId="0" applyNumberFormat="1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3" fontId="31" fillId="8" borderId="39" xfId="0" applyNumberFormat="1" applyFont="1" applyFill="1" applyBorder="1" applyAlignment="1">
      <alignment/>
    </xf>
    <xf numFmtId="167" fontId="34" fillId="8" borderId="28" xfId="0" applyNumberFormat="1" applyFont="1" applyFill="1" applyBorder="1" applyAlignment="1">
      <alignment/>
    </xf>
    <xf numFmtId="1" fontId="36" fillId="8" borderId="33" xfId="0" applyNumberFormat="1" applyFont="1" applyFill="1" applyBorder="1" applyAlignment="1">
      <alignment/>
    </xf>
    <xf numFmtId="3" fontId="27" fillId="0" borderId="28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27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27" fillId="15" borderId="28" xfId="0" applyNumberFormat="1" applyFont="1" applyFill="1" applyBorder="1" applyAlignment="1">
      <alignment/>
    </xf>
    <xf numFmtId="1" fontId="36" fillId="15" borderId="28" xfId="0" applyNumberFormat="1" applyFont="1" applyFill="1" applyBorder="1" applyAlignment="1">
      <alignment/>
    </xf>
    <xf numFmtId="1" fontId="36" fillId="15" borderId="19" xfId="0" applyNumberFormat="1" applyFont="1" applyFill="1" applyBorder="1" applyAlignment="1">
      <alignment/>
    </xf>
    <xf numFmtId="164" fontId="34" fillId="8" borderId="32" xfId="0" applyNumberFormat="1" applyFont="1" applyFill="1" applyBorder="1" applyAlignment="1">
      <alignment/>
    </xf>
    <xf numFmtId="164" fontId="34" fillId="8" borderId="39" xfId="0" applyNumberFormat="1" applyFont="1" applyFill="1" applyBorder="1" applyAlignment="1">
      <alignment/>
    </xf>
    <xf numFmtId="1" fontId="36" fillId="8" borderId="18" xfId="0" applyNumberFormat="1" applyFont="1" applyFill="1" applyBorder="1" applyAlignment="1">
      <alignment/>
    </xf>
    <xf numFmtId="3" fontId="25" fillId="11" borderId="32" xfId="0" applyNumberFormat="1" applyFont="1" applyFill="1" applyBorder="1" applyAlignment="1">
      <alignment horizontal="center"/>
    </xf>
    <xf numFmtId="3" fontId="25" fillId="11" borderId="33" xfId="0" applyNumberFormat="1" applyFont="1" applyFill="1" applyBorder="1" applyAlignment="1">
      <alignment horizontal="center"/>
    </xf>
    <xf numFmtId="3" fontId="28" fillId="8" borderId="32" xfId="0" applyNumberFormat="1" applyFont="1" applyFill="1" applyBorder="1" applyAlignment="1">
      <alignment horizontal="center"/>
    </xf>
    <xf numFmtId="49" fontId="33" fillId="8" borderId="28" xfId="0" applyNumberFormat="1" applyFont="1" applyFill="1" applyBorder="1" applyAlignment="1">
      <alignment horizontal="center"/>
    </xf>
    <xf numFmtId="49" fontId="35" fillId="8" borderId="33" xfId="0" applyNumberFormat="1" applyFont="1" applyFill="1" applyBorder="1" applyAlignment="1">
      <alignment horizontal="center"/>
    </xf>
    <xf numFmtId="3" fontId="25" fillId="11" borderId="48" xfId="0" applyNumberFormat="1" applyFont="1" applyFill="1" applyBorder="1" applyAlignment="1">
      <alignment horizontal="center"/>
    </xf>
    <xf numFmtId="49" fontId="33" fillId="11" borderId="28" xfId="0" applyNumberFormat="1" applyFont="1" applyFill="1" applyBorder="1" applyAlignment="1">
      <alignment horizontal="center"/>
    </xf>
    <xf numFmtId="49" fontId="35" fillId="11" borderId="33" xfId="0" applyNumberFormat="1" applyFont="1" applyFill="1" applyBorder="1" applyAlignment="1">
      <alignment horizontal="center"/>
    </xf>
    <xf numFmtId="3" fontId="38" fillId="8" borderId="32" xfId="0" applyNumberFormat="1" applyFont="1" applyFill="1" applyBorder="1" applyAlignment="1">
      <alignment horizontal="center"/>
    </xf>
    <xf numFmtId="3" fontId="37" fillId="8" borderId="32" xfId="0" applyNumberFormat="1" applyFont="1" applyFill="1" applyBorder="1" applyAlignment="1">
      <alignment horizontal="center"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164" fontId="34" fillId="8" borderId="25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/>
    </xf>
    <xf numFmtId="167" fontId="34" fillId="8" borderId="16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7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27" fillId="11" borderId="17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3" fontId="31" fillId="8" borderId="25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/>
    </xf>
    <xf numFmtId="3" fontId="27" fillId="11" borderId="0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1" fontId="36" fillId="8" borderId="45" xfId="0" applyNumberFormat="1" applyFont="1" applyFill="1" applyBorder="1" applyAlignment="1">
      <alignment/>
    </xf>
    <xf numFmtId="3" fontId="25" fillId="11" borderId="45" xfId="47" applyNumberFormat="1" applyFont="1" applyFill="1" applyBorder="1" applyAlignment="1" quotePrefix="1">
      <alignment horizontal="center" wrapText="1"/>
      <protection/>
    </xf>
    <xf numFmtId="1" fontId="36" fillId="8" borderId="52" xfId="0" applyNumberFormat="1" applyFont="1" applyFill="1" applyBorder="1" applyAlignment="1">
      <alignment horizontal="right"/>
    </xf>
    <xf numFmtId="3" fontId="27" fillId="11" borderId="35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52" xfId="0" applyNumberFormat="1" applyFont="1" applyFill="1" applyBorder="1" applyAlignment="1" quotePrefix="1">
      <alignment horizontal="right"/>
    </xf>
    <xf numFmtId="3" fontId="27" fillId="11" borderId="35" xfId="0" applyNumberFormat="1" applyFont="1" applyFill="1" applyBorder="1" applyAlignment="1">
      <alignment/>
    </xf>
    <xf numFmtId="167" fontId="34" fillId="11" borderId="14" xfId="0" applyNumberFormat="1" applyFont="1" applyFill="1" applyBorder="1" applyAlignment="1">
      <alignment/>
    </xf>
    <xf numFmtId="3" fontId="31" fillId="8" borderId="21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52" xfId="0" applyNumberFormat="1" applyFont="1" applyFill="1" applyBorder="1" applyAlignment="1">
      <alignment/>
    </xf>
    <xf numFmtId="3" fontId="27" fillId="11" borderId="14" xfId="0" applyNumberFormat="1" applyFont="1" applyFill="1" applyBorder="1" applyAlignment="1">
      <alignment/>
    </xf>
    <xf numFmtId="1" fontId="36" fillId="11" borderId="14" xfId="0" applyNumberFormat="1" applyFont="1" applyFill="1" applyBorder="1" applyAlignment="1">
      <alignment/>
    </xf>
    <xf numFmtId="164" fontId="34" fillId="8" borderId="21" xfId="0" applyNumberFormat="1" applyFont="1" applyFill="1" applyBorder="1" applyAlignment="1">
      <alignment/>
    </xf>
    <xf numFmtId="1" fontId="36" fillId="8" borderId="23" xfId="0" applyNumberFormat="1" applyFont="1" applyFill="1" applyBorder="1" applyAlignment="1">
      <alignment/>
    </xf>
    <xf numFmtId="3" fontId="27" fillId="0" borderId="1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7" fillId="0" borderId="51" xfId="0" applyNumberFormat="1" applyFont="1" applyBorder="1" applyAlignment="1">
      <alignment/>
    </xf>
    <xf numFmtId="3" fontId="29" fillId="8" borderId="21" xfId="0" applyNumberFormat="1" applyFont="1" applyFill="1" applyBorder="1" applyAlignment="1" quotePrefix="1">
      <alignment horizontal="right"/>
    </xf>
    <xf numFmtId="3" fontId="25" fillId="11" borderId="45" xfId="47" applyNumberFormat="1" applyFont="1" applyFill="1" applyBorder="1" applyAlignment="1">
      <alignment horizontal="center" wrapText="1"/>
      <protection/>
    </xf>
    <xf numFmtId="3" fontId="27" fillId="11" borderId="36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36" fillId="11" borderId="15" xfId="0" applyNumberFormat="1" applyFont="1" applyFill="1" applyBorder="1" applyAlignment="1" quotePrefix="1">
      <alignment horizontal="right"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5" xfId="0" applyNumberFormat="1" applyFont="1" applyFill="1" applyBorder="1" applyAlignment="1" quotePrefix="1">
      <alignment horizontal="right"/>
    </xf>
    <xf numFmtId="3" fontId="36" fillId="8" borderId="26" xfId="0" applyNumberFormat="1" applyFont="1" applyFill="1" applyBorder="1" applyAlignment="1" quotePrefix="1">
      <alignment horizontal="right"/>
    </xf>
    <xf numFmtId="3" fontId="27" fillId="11" borderId="36" xfId="0" applyNumberFormat="1" applyFont="1" applyFill="1" applyBorder="1" applyAlignment="1">
      <alignment/>
    </xf>
    <xf numFmtId="167" fontId="34" fillId="11" borderId="15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" fontId="36" fillId="8" borderId="26" xfId="0" applyNumberFormat="1" applyFont="1" applyFill="1" applyBorder="1" applyAlignment="1">
      <alignment/>
    </xf>
    <xf numFmtId="3" fontId="27" fillId="11" borderId="15" xfId="0" applyNumberFormat="1" applyFont="1" applyFill="1" applyBorder="1" applyAlignment="1">
      <alignment/>
    </xf>
    <xf numFmtId="1" fontId="36" fillId="11" borderId="15" xfId="0" applyNumberFormat="1" applyFont="1" applyFill="1" applyBorder="1" applyAlignment="1">
      <alignment/>
    </xf>
    <xf numFmtId="164" fontId="34" fillId="8" borderId="22" xfId="0" applyNumberFormat="1" applyFont="1" applyFill="1" applyBorder="1" applyAlignment="1">
      <alignment/>
    </xf>
    <xf numFmtId="1" fontId="36" fillId="8" borderId="24" xfId="0" applyNumberFormat="1" applyFont="1" applyFill="1" applyBorder="1" applyAlignment="1">
      <alignment/>
    </xf>
    <xf numFmtId="3" fontId="27" fillId="0" borderId="39" xfId="0" applyNumberFormat="1" applyFont="1" applyFill="1" applyBorder="1" applyAlignment="1" quotePrefix="1">
      <alignment/>
    </xf>
    <xf numFmtId="3" fontId="30" fillId="8" borderId="39" xfId="0" applyNumberFormat="1" applyFont="1" applyFill="1" applyBorder="1" applyAlignment="1" quotePrefix="1">
      <alignment/>
    </xf>
    <xf numFmtId="3" fontId="27" fillId="15" borderId="16" xfId="0" applyNumberFormat="1" applyFont="1" applyFill="1" applyBorder="1" applyAlignment="1">
      <alignment/>
    </xf>
    <xf numFmtId="1" fontId="36" fillId="15" borderId="16" xfId="0" applyNumberFormat="1" applyFont="1" applyFill="1" applyBorder="1" applyAlignment="1">
      <alignment/>
    </xf>
    <xf numFmtId="3" fontId="30" fillId="19" borderId="16" xfId="0" applyNumberFormat="1" applyFont="1" applyFill="1" applyBorder="1" applyAlignment="1" quotePrefix="1">
      <alignment/>
    </xf>
    <xf numFmtId="3" fontId="30" fillId="19" borderId="19" xfId="0" applyNumberFormat="1" applyFont="1" applyFill="1" applyBorder="1" applyAlignment="1" quotePrefix="1">
      <alignment/>
    </xf>
    <xf numFmtId="3" fontId="27" fillId="0" borderId="19" xfId="0" applyNumberFormat="1" applyFont="1" applyFill="1" applyBorder="1" applyAlignment="1" quotePrefix="1">
      <alignment/>
    </xf>
    <xf numFmtId="1" fontId="25" fillId="15" borderId="28" xfId="0" applyNumberFormat="1" applyFont="1" applyFill="1" applyBorder="1" applyAlignment="1" quotePrefix="1">
      <alignment horizontal="center" vertical="center"/>
    </xf>
    <xf numFmtId="3" fontId="25" fillId="11" borderId="53" xfId="47" applyNumberFormat="1" applyFont="1" applyFill="1" applyBorder="1" applyAlignment="1">
      <alignment horizontal="center" vertical="center"/>
      <protection/>
    </xf>
    <xf numFmtId="3" fontId="25" fillId="11" borderId="46" xfId="47" applyNumberFormat="1" applyFont="1" applyFill="1" applyBorder="1" applyAlignment="1">
      <alignment horizontal="center" vertical="center"/>
      <protection/>
    </xf>
    <xf numFmtId="3" fontId="26" fillId="11" borderId="54" xfId="47" applyNumberFormat="1" applyFont="1" applyFill="1" applyBorder="1" applyAlignment="1">
      <alignment horizontal="center" vertical="center"/>
      <protection/>
    </xf>
    <xf numFmtId="3" fontId="26" fillId="11" borderId="55" xfId="47" applyNumberFormat="1" applyFont="1" applyFill="1" applyBorder="1" applyAlignment="1">
      <alignment horizontal="center" vertical="center"/>
      <protection/>
    </xf>
    <xf numFmtId="1" fontId="40" fillId="15" borderId="32" xfId="0" applyNumberFormat="1" applyFont="1" applyFill="1" applyBorder="1" applyAlignment="1" quotePrefix="1">
      <alignment horizontal="center" vertical="center"/>
    </xf>
    <xf numFmtId="1" fontId="40" fillId="15" borderId="28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39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8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8" xfId="47" applyNumberFormat="1" applyFont="1" applyFill="1" applyBorder="1" applyAlignment="1">
      <alignment horizontal="center" vertical="center"/>
      <protection/>
    </xf>
    <xf numFmtId="3" fontId="25" fillId="11" borderId="56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3" fontId="26" fillId="11" borderId="58" xfId="47" applyNumberFormat="1" applyFont="1" applyFill="1" applyBorder="1" applyAlignment="1">
      <alignment horizontal="center" vertical="center"/>
      <protection/>
    </xf>
    <xf numFmtId="1" fontId="40" fillId="15" borderId="3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zoomScalePageLayoutView="0" workbookViewId="0" topLeftCell="A22">
      <selection activeCell="D43" sqref="D41:D43"/>
    </sheetView>
  </sheetViews>
  <sheetFormatPr defaultColWidth="9.140625" defaultRowHeight="12.75"/>
  <cols>
    <col min="2" max="2" width="20.0039062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19.0039062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83">
        <f>(C8/C29)</f>
        <v>0.9414076611647462</v>
      </c>
      <c r="B3" s="284"/>
      <c r="C3" s="116" t="s">
        <v>0</v>
      </c>
      <c r="D3" s="137" t="s">
        <v>119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67" t="s">
        <v>114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67" t="s">
        <v>115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114" t="s">
        <v>98</v>
      </c>
      <c r="BF3" s="268">
        <v>1</v>
      </c>
      <c r="BG3" s="269"/>
    </row>
    <row r="4" spans="1:59" ht="42" customHeight="1" thickBot="1">
      <c r="A4" s="285" t="s">
        <v>100</v>
      </c>
      <c r="B4" s="286"/>
      <c r="C4" s="117" t="s">
        <v>1</v>
      </c>
      <c r="D4" s="138" t="s">
        <v>120</v>
      </c>
      <c r="E4" s="31" t="s">
        <v>3</v>
      </c>
      <c r="F4" s="32" t="s">
        <v>5</v>
      </c>
      <c r="G4" s="32" t="s">
        <v>7</v>
      </c>
      <c r="H4" s="32" t="s">
        <v>9</v>
      </c>
      <c r="I4" s="32" t="s">
        <v>11</v>
      </c>
      <c r="J4" s="33" t="s">
        <v>13</v>
      </c>
      <c r="K4" s="33" t="s">
        <v>15</v>
      </c>
      <c r="L4" s="32" t="s">
        <v>17</v>
      </c>
      <c r="M4" s="32" t="s">
        <v>19</v>
      </c>
      <c r="N4" s="32" t="s">
        <v>21</v>
      </c>
      <c r="O4" s="32" t="s">
        <v>23</v>
      </c>
      <c r="P4" s="32" t="s">
        <v>25</v>
      </c>
      <c r="Q4" s="32" t="s">
        <v>27</v>
      </c>
      <c r="R4" s="32" t="s">
        <v>29</v>
      </c>
      <c r="S4" s="32" t="s">
        <v>102</v>
      </c>
      <c r="T4" s="32" t="s">
        <v>30</v>
      </c>
      <c r="U4" s="32" t="s">
        <v>32</v>
      </c>
      <c r="V4" s="32" t="s">
        <v>33</v>
      </c>
      <c r="W4" s="32" t="s">
        <v>35</v>
      </c>
      <c r="X4" s="32" t="s">
        <v>37</v>
      </c>
      <c r="Y4" s="32" t="s">
        <v>39</v>
      </c>
      <c r="Z4" s="32" t="s">
        <v>41</v>
      </c>
      <c r="AA4" s="32" t="s">
        <v>43</v>
      </c>
      <c r="AB4" s="32" t="s">
        <v>45</v>
      </c>
      <c r="AC4" s="32" t="s">
        <v>47</v>
      </c>
      <c r="AD4" s="32" t="s">
        <v>49</v>
      </c>
      <c r="AE4" s="32" t="s">
        <v>51</v>
      </c>
      <c r="AF4" s="32" t="s">
        <v>53</v>
      </c>
      <c r="AG4" s="32" t="s">
        <v>55</v>
      </c>
      <c r="AH4" s="32" t="s">
        <v>57</v>
      </c>
      <c r="AI4" s="32" t="s">
        <v>59</v>
      </c>
      <c r="AJ4" s="32" t="s">
        <v>61</v>
      </c>
      <c r="AK4" s="32" t="s">
        <v>63</v>
      </c>
      <c r="AL4" s="32" t="s">
        <v>65</v>
      </c>
      <c r="AM4" s="32" t="s">
        <v>67</v>
      </c>
      <c r="AN4" s="32" t="s">
        <v>69</v>
      </c>
      <c r="AO4" s="32" t="s">
        <v>71</v>
      </c>
      <c r="AP4" s="32" t="s">
        <v>73</v>
      </c>
      <c r="AQ4" s="32" t="s">
        <v>75</v>
      </c>
      <c r="AR4" s="32" t="s">
        <v>104</v>
      </c>
      <c r="AS4" s="32" t="s">
        <v>77</v>
      </c>
      <c r="AT4" s="32" t="s">
        <v>79</v>
      </c>
      <c r="AU4" s="69" t="s">
        <v>116</v>
      </c>
      <c r="AV4" s="32" t="s">
        <v>81</v>
      </c>
      <c r="AW4" s="32" t="s">
        <v>83</v>
      </c>
      <c r="AX4" s="32" t="s">
        <v>85</v>
      </c>
      <c r="AY4" s="32" t="s">
        <v>87</v>
      </c>
      <c r="AZ4" s="32" t="s">
        <v>89</v>
      </c>
      <c r="BA4" s="32" t="s">
        <v>91</v>
      </c>
      <c r="BB4" s="32" t="s">
        <v>93</v>
      </c>
      <c r="BC4" s="32" t="s">
        <v>95</v>
      </c>
      <c r="BD4" s="33" t="s">
        <v>97</v>
      </c>
      <c r="BE4" s="115" t="s">
        <v>99</v>
      </c>
      <c r="BF4" s="270" t="s">
        <v>100</v>
      </c>
      <c r="BG4" s="271"/>
    </row>
    <row r="5" spans="1:59" ht="13.5" thickTop="1">
      <c r="A5" s="287">
        <v>2011</v>
      </c>
      <c r="B5" s="23">
        <v>1</v>
      </c>
      <c r="C5" s="88">
        <v>45304</v>
      </c>
      <c r="D5" s="98">
        <f aca="true" t="shared" si="0" ref="D5:D23">BE5-C5</f>
        <v>190824</v>
      </c>
      <c r="E5" s="85">
        <v>2690</v>
      </c>
      <c r="F5" s="86">
        <v>841</v>
      </c>
      <c r="G5" s="86">
        <v>1571</v>
      </c>
      <c r="H5" s="86">
        <v>230</v>
      </c>
      <c r="I5" s="86">
        <v>892</v>
      </c>
      <c r="J5" s="90">
        <v>9319</v>
      </c>
      <c r="K5" s="86">
        <v>1299</v>
      </c>
      <c r="L5" s="86">
        <v>1079</v>
      </c>
      <c r="M5" s="86">
        <v>58</v>
      </c>
      <c r="N5" s="90">
        <v>15571</v>
      </c>
      <c r="O5" s="86">
        <v>833</v>
      </c>
      <c r="P5" s="86">
        <v>238</v>
      </c>
      <c r="Q5" s="86">
        <v>532</v>
      </c>
      <c r="R5" s="86">
        <v>141</v>
      </c>
      <c r="S5" s="86">
        <v>151</v>
      </c>
      <c r="T5" s="86">
        <v>11</v>
      </c>
      <c r="U5" s="86">
        <v>2299</v>
      </c>
      <c r="V5" s="86">
        <v>38</v>
      </c>
      <c r="W5" s="90">
        <v>21402</v>
      </c>
      <c r="X5" s="86">
        <v>3651</v>
      </c>
      <c r="Y5" s="86">
        <v>2069</v>
      </c>
      <c r="Z5" s="86">
        <v>4814</v>
      </c>
      <c r="AA5" s="86">
        <v>561</v>
      </c>
      <c r="AB5" s="90">
        <v>3539</v>
      </c>
      <c r="AC5" s="86">
        <v>2051</v>
      </c>
      <c r="AD5" s="86">
        <v>36661</v>
      </c>
      <c r="AE5" s="86">
        <v>3078</v>
      </c>
      <c r="AF5" s="86">
        <v>7393</v>
      </c>
      <c r="AG5" s="86">
        <v>751</v>
      </c>
      <c r="AH5" s="159">
        <v>15250</v>
      </c>
      <c r="AI5" s="90">
        <v>4594</v>
      </c>
      <c r="AJ5" s="86">
        <v>1537</v>
      </c>
      <c r="AK5" s="86">
        <v>2202</v>
      </c>
      <c r="AL5" s="86">
        <v>1394</v>
      </c>
      <c r="AM5" s="86">
        <v>4866</v>
      </c>
      <c r="AN5" s="86">
        <v>5260</v>
      </c>
      <c r="AO5" s="86">
        <v>1025</v>
      </c>
      <c r="AP5" s="90">
        <v>7082</v>
      </c>
      <c r="AQ5" s="86">
        <v>1995</v>
      </c>
      <c r="AR5" s="86">
        <v>611</v>
      </c>
      <c r="AS5" s="86">
        <v>1409</v>
      </c>
      <c r="AT5" s="86">
        <v>2129</v>
      </c>
      <c r="AU5" s="86" t="s">
        <v>121</v>
      </c>
      <c r="AV5" s="86">
        <v>1900</v>
      </c>
      <c r="AW5" s="86">
        <v>4243</v>
      </c>
      <c r="AX5" s="86">
        <v>2849</v>
      </c>
      <c r="AY5" s="86">
        <v>4815</v>
      </c>
      <c r="AZ5" s="86">
        <v>183</v>
      </c>
      <c r="BA5" s="86">
        <v>943</v>
      </c>
      <c r="BB5" s="86">
        <v>2421</v>
      </c>
      <c r="BC5" s="86">
        <v>179</v>
      </c>
      <c r="BD5" s="87">
        <v>174</v>
      </c>
      <c r="BE5" s="260">
        <v>236128</v>
      </c>
      <c r="BF5" s="272">
        <v>2011</v>
      </c>
      <c r="BG5" s="107">
        <v>1</v>
      </c>
    </row>
    <row r="6" spans="1:59" ht="12.75">
      <c r="A6" s="274"/>
      <c r="B6" s="17">
        <v>2</v>
      </c>
      <c r="C6" s="89">
        <v>48617</v>
      </c>
      <c r="D6" s="99">
        <f t="shared" si="0"/>
        <v>180211</v>
      </c>
      <c r="E6" s="10">
        <v>3246</v>
      </c>
      <c r="F6" s="11">
        <v>705</v>
      </c>
      <c r="G6" s="11">
        <v>2395</v>
      </c>
      <c r="H6" s="11">
        <v>220</v>
      </c>
      <c r="I6" s="11">
        <v>1302</v>
      </c>
      <c r="J6" s="15">
        <v>13175</v>
      </c>
      <c r="K6" s="11">
        <v>1003</v>
      </c>
      <c r="L6" s="11">
        <v>1279</v>
      </c>
      <c r="M6" s="11">
        <v>116</v>
      </c>
      <c r="N6" s="15">
        <v>11715</v>
      </c>
      <c r="O6" s="11">
        <v>561</v>
      </c>
      <c r="P6" s="11">
        <v>294</v>
      </c>
      <c r="Q6" s="11">
        <v>558</v>
      </c>
      <c r="R6" s="11">
        <v>210</v>
      </c>
      <c r="S6" s="11">
        <v>369</v>
      </c>
      <c r="T6" s="11">
        <v>71</v>
      </c>
      <c r="U6" s="11">
        <v>2742</v>
      </c>
      <c r="V6" s="11">
        <v>41</v>
      </c>
      <c r="W6" s="15">
        <v>24071</v>
      </c>
      <c r="X6" s="11">
        <v>4537</v>
      </c>
      <c r="Y6" s="11">
        <v>2500</v>
      </c>
      <c r="Z6" s="11">
        <v>5500</v>
      </c>
      <c r="AA6" s="11">
        <v>908</v>
      </c>
      <c r="AB6" s="15">
        <v>4296</v>
      </c>
      <c r="AC6" s="11">
        <v>2139</v>
      </c>
      <c r="AD6" s="11">
        <v>12177</v>
      </c>
      <c r="AE6" s="11">
        <v>1909</v>
      </c>
      <c r="AF6" s="11">
        <v>9407</v>
      </c>
      <c r="AG6" s="11">
        <v>612</v>
      </c>
      <c r="AH6" s="160">
        <v>19275</v>
      </c>
      <c r="AI6" s="15">
        <v>7903</v>
      </c>
      <c r="AJ6" s="11">
        <v>1920</v>
      </c>
      <c r="AK6" s="11">
        <v>2273</v>
      </c>
      <c r="AL6" s="11">
        <v>2303</v>
      </c>
      <c r="AM6" s="11">
        <v>2393</v>
      </c>
      <c r="AN6" s="11">
        <v>3571</v>
      </c>
      <c r="AO6" s="11">
        <v>963</v>
      </c>
      <c r="AP6" s="15">
        <v>7188</v>
      </c>
      <c r="AQ6" s="11">
        <v>1081</v>
      </c>
      <c r="AR6" s="11">
        <v>388</v>
      </c>
      <c r="AS6" s="11">
        <v>1468</v>
      </c>
      <c r="AT6" s="11">
        <v>2990</v>
      </c>
      <c r="AU6" s="11" t="s">
        <v>121</v>
      </c>
      <c r="AV6" s="11">
        <v>2196</v>
      </c>
      <c r="AW6" s="11">
        <v>5052</v>
      </c>
      <c r="AX6" s="11">
        <v>2553</v>
      </c>
      <c r="AY6" s="11">
        <v>5813</v>
      </c>
      <c r="AZ6" s="11">
        <v>140</v>
      </c>
      <c r="BA6" s="11">
        <v>1143</v>
      </c>
      <c r="BB6" s="11">
        <v>1155</v>
      </c>
      <c r="BC6" s="11">
        <v>180</v>
      </c>
      <c r="BD6" s="12">
        <v>205</v>
      </c>
      <c r="BE6" s="202">
        <v>228828</v>
      </c>
      <c r="BF6" s="273"/>
      <c r="BG6" s="108">
        <v>2</v>
      </c>
    </row>
    <row r="7" spans="1:60" ht="13.5" thickBot="1">
      <c r="A7" s="274"/>
      <c r="B7" s="17">
        <v>3</v>
      </c>
      <c r="C7" s="89">
        <v>57222</v>
      </c>
      <c r="D7" s="100">
        <f t="shared" si="0"/>
        <v>300398</v>
      </c>
      <c r="E7" s="10">
        <v>4968</v>
      </c>
      <c r="F7" s="11">
        <v>1199</v>
      </c>
      <c r="G7" s="11">
        <v>4222</v>
      </c>
      <c r="H7" s="11">
        <v>718</v>
      </c>
      <c r="I7" s="11">
        <v>2591</v>
      </c>
      <c r="J7" s="15">
        <v>16599</v>
      </c>
      <c r="K7" s="11">
        <v>2870</v>
      </c>
      <c r="L7" s="11">
        <v>1758</v>
      </c>
      <c r="M7" s="11">
        <v>222</v>
      </c>
      <c r="N7" s="15">
        <v>29470</v>
      </c>
      <c r="O7" s="11">
        <v>1750</v>
      </c>
      <c r="P7" s="11">
        <v>505</v>
      </c>
      <c r="Q7" s="11">
        <v>843</v>
      </c>
      <c r="R7" s="11">
        <v>366</v>
      </c>
      <c r="S7" s="11">
        <v>219</v>
      </c>
      <c r="T7" s="11">
        <v>54</v>
      </c>
      <c r="U7" s="11">
        <v>8852</v>
      </c>
      <c r="V7" s="11">
        <v>109</v>
      </c>
      <c r="W7" s="15">
        <v>40423</v>
      </c>
      <c r="X7" s="11">
        <v>6990</v>
      </c>
      <c r="Y7" s="11">
        <v>4679</v>
      </c>
      <c r="Z7" s="11">
        <v>6512</v>
      </c>
      <c r="AA7" s="11">
        <v>1696</v>
      </c>
      <c r="AB7" s="15">
        <v>6995</v>
      </c>
      <c r="AC7" s="11">
        <v>3874</v>
      </c>
      <c r="AD7" s="11">
        <v>27061</v>
      </c>
      <c r="AE7" s="11">
        <v>5149</v>
      </c>
      <c r="AF7" s="11">
        <v>11330</v>
      </c>
      <c r="AG7" s="11">
        <v>849</v>
      </c>
      <c r="AH7" s="160">
        <v>21496</v>
      </c>
      <c r="AI7" s="15">
        <v>12922</v>
      </c>
      <c r="AJ7" s="11">
        <v>3528</v>
      </c>
      <c r="AK7" s="11">
        <v>3084</v>
      </c>
      <c r="AL7" s="11">
        <v>2206</v>
      </c>
      <c r="AM7" s="11">
        <v>6527</v>
      </c>
      <c r="AN7" s="11">
        <v>7918</v>
      </c>
      <c r="AO7" s="11">
        <v>2424</v>
      </c>
      <c r="AP7" s="15">
        <v>14984</v>
      </c>
      <c r="AQ7" s="11">
        <v>1983</v>
      </c>
      <c r="AR7" s="11">
        <v>902</v>
      </c>
      <c r="AS7" s="11">
        <v>2057</v>
      </c>
      <c r="AT7" s="11">
        <v>3268</v>
      </c>
      <c r="AU7" s="11" t="s">
        <v>121</v>
      </c>
      <c r="AV7" s="11">
        <v>3719</v>
      </c>
      <c r="AW7" s="11">
        <v>6080</v>
      </c>
      <c r="AX7" s="11">
        <v>3048</v>
      </c>
      <c r="AY7" s="11">
        <v>7792</v>
      </c>
      <c r="AZ7" s="11">
        <v>327</v>
      </c>
      <c r="BA7" s="11">
        <v>1283</v>
      </c>
      <c r="BB7" s="11">
        <v>1532</v>
      </c>
      <c r="BC7" s="11">
        <v>189</v>
      </c>
      <c r="BD7" s="12">
        <v>256</v>
      </c>
      <c r="BE7" s="266">
        <v>357620</v>
      </c>
      <c r="BF7" s="273"/>
      <c r="BG7" s="108">
        <v>3</v>
      </c>
      <c r="BH7" s="97"/>
    </row>
    <row r="8" spans="1:59" ht="13.5" thickBot="1">
      <c r="A8" s="274"/>
      <c r="B8" s="73" t="s">
        <v>107</v>
      </c>
      <c r="C8" s="71">
        <f aca="true" t="shared" si="1" ref="C8:AI8">SUM(C5:C7)</f>
        <v>151143</v>
      </c>
      <c r="D8" s="139">
        <f t="shared" si="0"/>
        <v>671433</v>
      </c>
      <c r="E8" s="118">
        <f t="shared" si="1"/>
        <v>10904</v>
      </c>
      <c r="F8" s="119">
        <f t="shared" si="1"/>
        <v>2745</v>
      </c>
      <c r="G8" s="119">
        <f t="shared" si="1"/>
        <v>8188</v>
      </c>
      <c r="H8" s="120">
        <f t="shared" si="1"/>
        <v>1168</v>
      </c>
      <c r="I8" s="121">
        <f t="shared" si="1"/>
        <v>4785</v>
      </c>
      <c r="J8" s="122">
        <f t="shared" si="1"/>
        <v>39093</v>
      </c>
      <c r="K8" s="121">
        <f t="shared" si="1"/>
        <v>5172</v>
      </c>
      <c r="L8" s="121">
        <f t="shared" si="1"/>
        <v>4116</v>
      </c>
      <c r="M8" s="121">
        <f t="shared" si="1"/>
        <v>396</v>
      </c>
      <c r="N8" s="122">
        <f t="shared" si="1"/>
        <v>56756</v>
      </c>
      <c r="O8" s="119">
        <f t="shared" si="1"/>
        <v>3144</v>
      </c>
      <c r="P8" s="120">
        <f t="shared" si="1"/>
        <v>1037</v>
      </c>
      <c r="Q8" s="119">
        <f t="shared" si="1"/>
        <v>1933</v>
      </c>
      <c r="R8" s="120">
        <f t="shared" si="1"/>
        <v>717</v>
      </c>
      <c r="S8" s="119">
        <f t="shared" si="1"/>
        <v>739</v>
      </c>
      <c r="T8" s="120">
        <f t="shared" si="1"/>
        <v>136</v>
      </c>
      <c r="U8" s="119">
        <f t="shared" si="1"/>
        <v>13893</v>
      </c>
      <c r="V8" s="120">
        <f t="shared" si="1"/>
        <v>188</v>
      </c>
      <c r="W8" s="123">
        <f t="shared" si="1"/>
        <v>85896</v>
      </c>
      <c r="X8" s="124">
        <f t="shared" si="1"/>
        <v>15178</v>
      </c>
      <c r="Y8" s="119">
        <f t="shared" si="1"/>
        <v>9248</v>
      </c>
      <c r="Z8" s="124">
        <f t="shared" si="1"/>
        <v>16826</v>
      </c>
      <c r="AA8" s="119">
        <f t="shared" si="1"/>
        <v>3165</v>
      </c>
      <c r="AB8" s="124">
        <f t="shared" si="1"/>
        <v>14830</v>
      </c>
      <c r="AC8" s="119">
        <f t="shared" si="1"/>
        <v>8064</v>
      </c>
      <c r="AD8" s="125">
        <f t="shared" si="1"/>
        <v>75899</v>
      </c>
      <c r="AE8" s="119">
        <f t="shared" si="1"/>
        <v>10136</v>
      </c>
      <c r="AF8" s="125">
        <f t="shared" si="1"/>
        <v>28130</v>
      </c>
      <c r="AG8" s="119">
        <f t="shared" si="1"/>
        <v>2212</v>
      </c>
      <c r="AH8" s="124">
        <f t="shared" si="1"/>
        <v>56021</v>
      </c>
      <c r="AI8" s="123">
        <f t="shared" si="1"/>
        <v>25419</v>
      </c>
      <c r="AJ8" s="120">
        <f aca="true" t="shared" si="2" ref="AJ8:BE8">SUM(AJ5:AJ7)</f>
        <v>6985</v>
      </c>
      <c r="AK8" s="119">
        <f t="shared" si="2"/>
        <v>7559</v>
      </c>
      <c r="AL8" s="120">
        <f t="shared" si="2"/>
        <v>5903</v>
      </c>
      <c r="AM8" s="119">
        <f t="shared" si="2"/>
        <v>13786</v>
      </c>
      <c r="AN8" s="120">
        <f t="shared" si="2"/>
        <v>16749</v>
      </c>
      <c r="AO8" s="119">
        <f t="shared" si="2"/>
        <v>4412</v>
      </c>
      <c r="AP8" s="123">
        <f t="shared" si="2"/>
        <v>29254</v>
      </c>
      <c r="AQ8" s="119">
        <f t="shared" si="2"/>
        <v>5059</v>
      </c>
      <c r="AR8" s="119">
        <f t="shared" si="2"/>
        <v>1901</v>
      </c>
      <c r="AS8" s="119">
        <f t="shared" si="2"/>
        <v>4934</v>
      </c>
      <c r="AT8" s="119">
        <f t="shared" si="2"/>
        <v>8387</v>
      </c>
      <c r="AU8" s="119"/>
      <c r="AV8" s="119">
        <f t="shared" si="2"/>
        <v>7815</v>
      </c>
      <c r="AW8" s="119">
        <f t="shared" si="2"/>
        <v>15375</v>
      </c>
      <c r="AX8" s="119">
        <f t="shared" si="2"/>
        <v>8450</v>
      </c>
      <c r="AY8" s="119">
        <f t="shared" si="2"/>
        <v>18420</v>
      </c>
      <c r="AZ8" s="119">
        <f t="shared" si="2"/>
        <v>650</v>
      </c>
      <c r="BA8" s="119">
        <f t="shared" si="2"/>
        <v>3369</v>
      </c>
      <c r="BB8" s="119">
        <f t="shared" si="2"/>
        <v>5108</v>
      </c>
      <c r="BC8" s="121">
        <f t="shared" si="2"/>
        <v>548</v>
      </c>
      <c r="BD8" s="121">
        <f t="shared" si="2"/>
        <v>635</v>
      </c>
      <c r="BE8" s="92">
        <f t="shared" si="2"/>
        <v>822576</v>
      </c>
      <c r="BF8" s="274"/>
      <c r="BG8" s="109" t="s">
        <v>107</v>
      </c>
    </row>
    <row r="9" spans="1:59" ht="12.75">
      <c r="A9" s="274"/>
      <c r="B9" s="17">
        <v>4</v>
      </c>
      <c r="C9" s="89">
        <v>60296</v>
      </c>
      <c r="D9" s="98">
        <f t="shared" si="0"/>
        <v>424280</v>
      </c>
      <c r="E9" s="10">
        <v>7680</v>
      </c>
      <c r="F9" s="11">
        <v>1751</v>
      </c>
      <c r="G9" s="11">
        <v>9721</v>
      </c>
      <c r="H9" s="11">
        <v>590</v>
      </c>
      <c r="I9" s="11">
        <v>4708</v>
      </c>
      <c r="J9" s="15">
        <v>25950</v>
      </c>
      <c r="K9" s="11">
        <v>4692</v>
      </c>
      <c r="L9" s="11">
        <v>1318</v>
      </c>
      <c r="M9" s="11">
        <v>332</v>
      </c>
      <c r="N9" s="15">
        <v>37184</v>
      </c>
      <c r="O9" s="11">
        <v>4073</v>
      </c>
      <c r="P9" s="11">
        <v>464</v>
      </c>
      <c r="Q9" s="11">
        <v>1287</v>
      </c>
      <c r="R9" s="11">
        <v>496</v>
      </c>
      <c r="S9" s="11">
        <v>392</v>
      </c>
      <c r="T9" s="11">
        <v>37</v>
      </c>
      <c r="U9" s="11">
        <v>7445</v>
      </c>
      <c r="V9" s="11">
        <v>57</v>
      </c>
      <c r="W9" s="15">
        <v>65972</v>
      </c>
      <c r="X9" s="11">
        <v>9112</v>
      </c>
      <c r="Y9" s="11">
        <v>6543</v>
      </c>
      <c r="Z9" s="11">
        <v>13753</v>
      </c>
      <c r="AA9" s="11">
        <v>2156</v>
      </c>
      <c r="AB9" s="15">
        <v>8418</v>
      </c>
      <c r="AC9" s="11">
        <v>3821</v>
      </c>
      <c r="AD9" s="11">
        <v>34973</v>
      </c>
      <c r="AE9" s="11">
        <v>4262</v>
      </c>
      <c r="AF9" s="11">
        <v>11775</v>
      </c>
      <c r="AG9" s="11">
        <v>2578</v>
      </c>
      <c r="AH9" s="160">
        <v>23665</v>
      </c>
      <c r="AI9" s="15">
        <v>21076</v>
      </c>
      <c r="AJ9" s="11">
        <v>8962</v>
      </c>
      <c r="AK9" s="11">
        <v>5884</v>
      </c>
      <c r="AL9" s="11">
        <v>3467</v>
      </c>
      <c r="AM9" s="11">
        <v>6246</v>
      </c>
      <c r="AN9" s="11">
        <v>12203</v>
      </c>
      <c r="AO9" s="11">
        <v>3544</v>
      </c>
      <c r="AP9" s="15">
        <v>21400</v>
      </c>
      <c r="AQ9" s="11">
        <v>3431</v>
      </c>
      <c r="AR9" s="11">
        <v>1516</v>
      </c>
      <c r="AS9" s="11">
        <v>3515</v>
      </c>
      <c r="AT9" s="11">
        <v>5267</v>
      </c>
      <c r="AU9" s="11" t="s">
        <v>121</v>
      </c>
      <c r="AV9" s="11">
        <v>5843</v>
      </c>
      <c r="AW9" s="11">
        <v>5519</v>
      </c>
      <c r="AX9" s="11">
        <v>4682</v>
      </c>
      <c r="AY9" s="11">
        <v>10175</v>
      </c>
      <c r="AZ9" s="11">
        <v>361</v>
      </c>
      <c r="BA9" s="11">
        <v>1542</v>
      </c>
      <c r="BB9" s="11">
        <v>3506</v>
      </c>
      <c r="BC9" s="12">
        <v>386</v>
      </c>
      <c r="BD9" s="152">
        <v>550</v>
      </c>
      <c r="BE9" s="260">
        <v>484576</v>
      </c>
      <c r="BF9" s="273"/>
      <c r="BG9" s="108">
        <v>4</v>
      </c>
    </row>
    <row r="10" spans="1:59" ht="12.75">
      <c r="A10" s="274"/>
      <c r="B10" s="17">
        <v>5</v>
      </c>
      <c r="C10" s="89">
        <v>65826</v>
      </c>
      <c r="D10" s="99">
        <f t="shared" si="0"/>
        <v>426589</v>
      </c>
      <c r="E10" s="10">
        <v>5782</v>
      </c>
      <c r="F10" s="11">
        <v>2169</v>
      </c>
      <c r="G10" s="11">
        <v>8049</v>
      </c>
      <c r="H10" s="11">
        <v>443</v>
      </c>
      <c r="I10" s="11">
        <v>3990</v>
      </c>
      <c r="J10" s="15">
        <v>25878</v>
      </c>
      <c r="K10" s="11">
        <v>1909</v>
      </c>
      <c r="L10" s="11">
        <v>1282</v>
      </c>
      <c r="M10" s="11">
        <v>246</v>
      </c>
      <c r="N10" s="15">
        <v>20623</v>
      </c>
      <c r="O10" s="11">
        <v>1260</v>
      </c>
      <c r="P10" s="11">
        <v>242</v>
      </c>
      <c r="Q10" s="11">
        <v>1290</v>
      </c>
      <c r="R10" s="11">
        <v>482</v>
      </c>
      <c r="S10" s="11">
        <v>344</v>
      </c>
      <c r="T10" s="11">
        <v>46</v>
      </c>
      <c r="U10" s="11">
        <v>8286</v>
      </c>
      <c r="V10" s="11">
        <v>123</v>
      </c>
      <c r="W10" s="15">
        <v>53622</v>
      </c>
      <c r="X10" s="11">
        <v>12147</v>
      </c>
      <c r="Y10" s="11">
        <v>6138</v>
      </c>
      <c r="Z10" s="11">
        <v>19787</v>
      </c>
      <c r="AA10" s="11">
        <v>1517</v>
      </c>
      <c r="AB10" s="15">
        <v>9171</v>
      </c>
      <c r="AC10" s="11">
        <v>3592</v>
      </c>
      <c r="AD10" s="11">
        <v>40474</v>
      </c>
      <c r="AE10" s="11">
        <v>2523</v>
      </c>
      <c r="AF10" s="11">
        <v>14022</v>
      </c>
      <c r="AG10" s="11">
        <v>1586</v>
      </c>
      <c r="AH10" s="160">
        <v>24809</v>
      </c>
      <c r="AI10" s="15">
        <v>15913</v>
      </c>
      <c r="AJ10" s="11">
        <v>7771</v>
      </c>
      <c r="AK10" s="11">
        <v>5127</v>
      </c>
      <c r="AL10" s="11">
        <v>5816</v>
      </c>
      <c r="AM10" s="11">
        <v>9087</v>
      </c>
      <c r="AN10" s="11">
        <v>12094</v>
      </c>
      <c r="AO10" s="11">
        <v>5389</v>
      </c>
      <c r="AP10" s="15">
        <v>30326</v>
      </c>
      <c r="AQ10" s="11">
        <v>4449</v>
      </c>
      <c r="AR10" s="11">
        <v>1575</v>
      </c>
      <c r="AS10" s="11">
        <v>4419</v>
      </c>
      <c r="AT10" s="11">
        <v>7237</v>
      </c>
      <c r="AU10" s="11" t="s">
        <v>121</v>
      </c>
      <c r="AV10" s="11">
        <v>5304</v>
      </c>
      <c r="AW10" s="11">
        <v>8898</v>
      </c>
      <c r="AX10" s="11">
        <v>7866</v>
      </c>
      <c r="AY10" s="11">
        <v>14045</v>
      </c>
      <c r="AZ10" s="11">
        <v>435</v>
      </c>
      <c r="BA10" s="11">
        <v>1385</v>
      </c>
      <c r="BB10" s="11">
        <v>6332</v>
      </c>
      <c r="BC10" s="12">
        <v>571</v>
      </c>
      <c r="BD10" s="152">
        <v>718</v>
      </c>
      <c r="BE10" s="202">
        <v>492415</v>
      </c>
      <c r="BF10" s="273"/>
      <c r="BG10" s="108">
        <v>5</v>
      </c>
    </row>
    <row r="11" spans="1:59" ht="12.75">
      <c r="A11" s="274"/>
      <c r="B11" s="17">
        <v>6</v>
      </c>
      <c r="C11" s="89">
        <v>65891</v>
      </c>
      <c r="D11" s="99">
        <f t="shared" si="0"/>
        <v>406243</v>
      </c>
      <c r="E11" s="10">
        <v>4798</v>
      </c>
      <c r="F11" s="11">
        <v>1624</v>
      </c>
      <c r="G11" s="11">
        <v>5531</v>
      </c>
      <c r="H11" s="11">
        <v>650</v>
      </c>
      <c r="I11" s="11">
        <v>3614</v>
      </c>
      <c r="J11" s="15">
        <v>23170</v>
      </c>
      <c r="K11" s="11">
        <v>3800</v>
      </c>
      <c r="L11" s="11">
        <v>1263</v>
      </c>
      <c r="M11" s="11">
        <v>212</v>
      </c>
      <c r="N11" s="15">
        <v>18471</v>
      </c>
      <c r="O11" s="11">
        <v>1332</v>
      </c>
      <c r="P11" s="11">
        <v>326</v>
      </c>
      <c r="Q11" s="11">
        <v>1559</v>
      </c>
      <c r="R11" s="11">
        <v>508</v>
      </c>
      <c r="S11" s="11">
        <v>390</v>
      </c>
      <c r="T11" s="11">
        <v>44</v>
      </c>
      <c r="U11" s="11">
        <v>6670</v>
      </c>
      <c r="V11" s="11">
        <v>168</v>
      </c>
      <c r="W11" s="15">
        <v>67467</v>
      </c>
      <c r="X11" s="11">
        <v>9816</v>
      </c>
      <c r="Y11" s="11">
        <v>5521</v>
      </c>
      <c r="Z11" s="11">
        <v>18700</v>
      </c>
      <c r="AA11" s="11">
        <v>2165</v>
      </c>
      <c r="AB11" s="15">
        <v>9373</v>
      </c>
      <c r="AC11" s="11">
        <v>3245</v>
      </c>
      <c r="AD11" s="11">
        <v>27359</v>
      </c>
      <c r="AE11" s="11">
        <v>2615</v>
      </c>
      <c r="AF11" s="11">
        <v>14152</v>
      </c>
      <c r="AG11" s="11">
        <v>915</v>
      </c>
      <c r="AH11" s="160">
        <v>22397</v>
      </c>
      <c r="AI11" s="15">
        <v>17320</v>
      </c>
      <c r="AJ11" s="11">
        <v>5297</v>
      </c>
      <c r="AK11" s="11">
        <v>6038</v>
      </c>
      <c r="AL11" s="11">
        <v>3531</v>
      </c>
      <c r="AM11" s="11">
        <v>6148</v>
      </c>
      <c r="AN11" s="11">
        <v>7910</v>
      </c>
      <c r="AO11" s="11">
        <v>5658</v>
      </c>
      <c r="AP11" s="15">
        <v>31175</v>
      </c>
      <c r="AQ11" s="11">
        <v>3924</v>
      </c>
      <c r="AR11" s="11">
        <v>2039</v>
      </c>
      <c r="AS11" s="11">
        <v>4922</v>
      </c>
      <c r="AT11" s="11">
        <v>7824</v>
      </c>
      <c r="AU11" s="11" t="s">
        <v>121</v>
      </c>
      <c r="AV11" s="11">
        <v>6266</v>
      </c>
      <c r="AW11" s="11">
        <v>8012</v>
      </c>
      <c r="AX11" s="11">
        <v>6003</v>
      </c>
      <c r="AY11" s="11">
        <v>14844</v>
      </c>
      <c r="AZ11" s="11">
        <v>688</v>
      </c>
      <c r="BA11" s="11">
        <v>2636</v>
      </c>
      <c r="BB11" s="11">
        <v>6958</v>
      </c>
      <c r="BC11" s="12">
        <v>737</v>
      </c>
      <c r="BD11" s="152">
        <v>458</v>
      </c>
      <c r="BE11" s="202">
        <v>472134</v>
      </c>
      <c r="BF11" s="273"/>
      <c r="BG11" s="108">
        <v>6</v>
      </c>
    </row>
    <row r="12" spans="1:59" ht="13.5" thickBot="1">
      <c r="A12" s="274"/>
      <c r="B12" s="24" t="s">
        <v>109</v>
      </c>
      <c r="C12" s="45">
        <f aca="true" t="shared" si="3" ref="C12:AI12">SUM(C9:C11)</f>
        <v>192013</v>
      </c>
      <c r="D12" s="140">
        <f t="shared" si="0"/>
        <v>1257112</v>
      </c>
      <c r="E12" s="50">
        <f t="shared" si="3"/>
        <v>18260</v>
      </c>
      <c r="F12" s="46">
        <f t="shared" si="3"/>
        <v>5544</v>
      </c>
      <c r="G12" s="46">
        <f t="shared" si="3"/>
        <v>23301</v>
      </c>
      <c r="H12" s="47">
        <f t="shared" si="3"/>
        <v>1683</v>
      </c>
      <c r="I12" s="48">
        <f t="shared" si="3"/>
        <v>12312</v>
      </c>
      <c r="J12" s="49">
        <f t="shared" si="3"/>
        <v>74998</v>
      </c>
      <c r="K12" s="48">
        <f t="shared" si="3"/>
        <v>10401</v>
      </c>
      <c r="L12" s="48">
        <f t="shared" si="3"/>
        <v>3863</v>
      </c>
      <c r="M12" s="48">
        <f t="shared" si="3"/>
        <v>790</v>
      </c>
      <c r="N12" s="49">
        <f t="shared" si="3"/>
        <v>76278</v>
      </c>
      <c r="O12" s="46">
        <f t="shared" si="3"/>
        <v>6665</v>
      </c>
      <c r="P12" s="50">
        <f t="shared" si="3"/>
        <v>1032</v>
      </c>
      <c r="Q12" s="46">
        <f t="shared" si="3"/>
        <v>4136</v>
      </c>
      <c r="R12" s="48">
        <f t="shared" si="3"/>
        <v>1486</v>
      </c>
      <c r="S12" s="46">
        <f t="shared" si="3"/>
        <v>1126</v>
      </c>
      <c r="T12" s="47">
        <f t="shared" si="3"/>
        <v>127</v>
      </c>
      <c r="U12" s="46">
        <f t="shared" si="3"/>
        <v>22401</v>
      </c>
      <c r="V12" s="47">
        <f t="shared" si="3"/>
        <v>348</v>
      </c>
      <c r="W12" s="51">
        <f t="shared" si="3"/>
        <v>187061</v>
      </c>
      <c r="X12" s="52">
        <f t="shared" si="3"/>
        <v>31075</v>
      </c>
      <c r="Y12" s="46">
        <f t="shared" si="3"/>
        <v>18202</v>
      </c>
      <c r="Z12" s="52">
        <f t="shared" si="3"/>
        <v>52240</v>
      </c>
      <c r="AA12" s="46">
        <f t="shared" si="3"/>
        <v>5838</v>
      </c>
      <c r="AB12" s="52">
        <f t="shared" si="3"/>
        <v>26962</v>
      </c>
      <c r="AC12" s="46">
        <f t="shared" si="3"/>
        <v>10658</v>
      </c>
      <c r="AD12" s="53">
        <f t="shared" si="3"/>
        <v>102806</v>
      </c>
      <c r="AE12" s="46">
        <f t="shared" si="3"/>
        <v>9400</v>
      </c>
      <c r="AF12" s="53">
        <f t="shared" si="3"/>
        <v>39949</v>
      </c>
      <c r="AG12" s="46">
        <f t="shared" si="3"/>
        <v>5079</v>
      </c>
      <c r="AH12" s="52">
        <f t="shared" si="3"/>
        <v>70871</v>
      </c>
      <c r="AI12" s="51">
        <f t="shared" si="3"/>
        <v>54309</v>
      </c>
      <c r="AJ12" s="47">
        <f aca="true" t="shared" si="4" ref="AJ12:BE12">SUM(AJ9:AJ11)</f>
        <v>22030</v>
      </c>
      <c r="AK12" s="46">
        <f t="shared" si="4"/>
        <v>17049</v>
      </c>
      <c r="AL12" s="47">
        <f t="shared" si="4"/>
        <v>12814</v>
      </c>
      <c r="AM12" s="46">
        <f t="shared" si="4"/>
        <v>21481</v>
      </c>
      <c r="AN12" s="47">
        <f t="shared" si="4"/>
        <v>32207</v>
      </c>
      <c r="AO12" s="46">
        <f t="shared" si="4"/>
        <v>14591</v>
      </c>
      <c r="AP12" s="51">
        <f t="shared" si="4"/>
        <v>82901</v>
      </c>
      <c r="AQ12" s="46">
        <f t="shared" si="4"/>
        <v>11804</v>
      </c>
      <c r="AR12" s="46">
        <f t="shared" si="4"/>
        <v>5130</v>
      </c>
      <c r="AS12" s="46">
        <f t="shared" si="4"/>
        <v>12856</v>
      </c>
      <c r="AT12" s="46">
        <f t="shared" si="4"/>
        <v>20328</v>
      </c>
      <c r="AU12" s="46"/>
      <c r="AV12" s="46">
        <f t="shared" si="4"/>
        <v>17413</v>
      </c>
      <c r="AW12" s="46">
        <f t="shared" si="4"/>
        <v>22429</v>
      </c>
      <c r="AX12" s="46">
        <f t="shared" si="4"/>
        <v>18551</v>
      </c>
      <c r="AY12" s="46">
        <f t="shared" si="4"/>
        <v>39064</v>
      </c>
      <c r="AZ12" s="46">
        <f t="shared" si="4"/>
        <v>1484</v>
      </c>
      <c r="BA12" s="46">
        <f t="shared" si="4"/>
        <v>5563</v>
      </c>
      <c r="BB12" s="46">
        <f t="shared" si="4"/>
        <v>16796</v>
      </c>
      <c r="BC12" s="48">
        <f t="shared" si="4"/>
        <v>1694</v>
      </c>
      <c r="BD12" s="48">
        <f t="shared" si="4"/>
        <v>1726</v>
      </c>
      <c r="BE12" s="265">
        <f t="shared" si="4"/>
        <v>1449125</v>
      </c>
      <c r="BF12" s="273"/>
      <c r="BG12" s="110" t="s">
        <v>109</v>
      </c>
    </row>
    <row r="13" spans="1:59" ht="13.5" thickBot="1">
      <c r="A13" s="274"/>
      <c r="B13" s="70" t="s">
        <v>112</v>
      </c>
      <c r="C13" s="71">
        <f aca="true" t="shared" si="5" ref="C13:AI13">C8+C12</f>
        <v>343156</v>
      </c>
      <c r="D13" s="139">
        <f t="shared" si="0"/>
        <v>1928545</v>
      </c>
      <c r="E13" s="125">
        <f t="shared" si="5"/>
        <v>29164</v>
      </c>
      <c r="F13" s="126">
        <f t="shared" si="5"/>
        <v>8289</v>
      </c>
      <c r="G13" s="126">
        <f t="shared" si="5"/>
        <v>31489</v>
      </c>
      <c r="H13" s="126">
        <f t="shared" si="5"/>
        <v>2851</v>
      </c>
      <c r="I13" s="126">
        <f t="shared" si="5"/>
        <v>17097</v>
      </c>
      <c r="J13" s="122">
        <f t="shared" si="5"/>
        <v>114091</v>
      </c>
      <c r="K13" s="126">
        <f t="shared" si="5"/>
        <v>15573</v>
      </c>
      <c r="L13" s="126">
        <f t="shared" si="5"/>
        <v>7979</v>
      </c>
      <c r="M13" s="126">
        <f t="shared" si="5"/>
        <v>1186</v>
      </c>
      <c r="N13" s="122">
        <f t="shared" si="5"/>
        <v>133034</v>
      </c>
      <c r="O13" s="126">
        <f t="shared" si="5"/>
        <v>9809</v>
      </c>
      <c r="P13" s="126">
        <f t="shared" si="5"/>
        <v>2069</v>
      </c>
      <c r="Q13" s="126">
        <f t="shared" si="5"/>
        <v>6069</v>
      </c>
      <c r="R13" s="126">
        <f t="shared" si="5"/>
        <v>2203</v>
      </c>
      <c r="S13" s="126">
        <f t="shared" si="5"/>
        <v>1865</v>
      </c>
      <c r="T13" s="126">
        <f t="shared" si="5"/>
        <v>263</v>
      </c>
      <c r="U13" s="126">
        <f t="shared" si="5"/>
        <v>36294</v>
      </c>
      <c r="V13" s="126">
        <f t="shared" si="5"/>
        <v>536</v>
      </c>
      <c r="W13" s="122">
        <f t="shared" si="5"/>
        <v>272957</v>
      </c>
      <c r="X13" s="126">
        <f t="shared" si="5"/>
        <v>46253</v>
      </c>
      <c r="Y13" s="126">
        <f t="shared" si="5"/>
        <v>27450</v>
      </c>
      <c r="Z13" s="126">
        <f t="shared" si="5"/>
        <v>69066</v>
      </c>
      <c r="AA13" s="126">
        <f t="shared" si="5"/>
        <v>9003</v>
      </c>
      <c r="AB13" s="122">
        <f t="shared" si="5"/>
        <v>41792</v>
      </c>
      <c r="AC13" s="126">
        <f t="shared" si="5"/>
        <v>18722</v>
      </c>
      <c r="AD13" s="126">
        <f t="shared" si="5"/>
        <v>178705</v>
      </c>
      <c r="AE13" s="126">
        <f t="shared" si="5"/>
        <v>19536</v>
      </c>
      <c r="AF13" s="126">
        <f t="shared" si="5"/>
        <v>68079</v>
      </c>
      <c r="AG13" s="126">
        <f t="shared" si="5"/>
        <v>7291</v>
      </c>
      <c r="AH13" s="122">
        <f t="shared" si="5"/>
        <v>126892</v>
      </c>
      <c r="AI13" s="122">
        <f t="shared" si="5"/>
        <v>79728</v>
      </c>
      <c r="AJ13" s="126">
        <f aca="true" t="shared" si="6" ref="AJ13:BE13">AJ8+AJ12</f>
        <v>29015</v>
      </c>
      <c r="AK13" s="126">
        <f t="shared" si="6"/>
        <v>24608</v>
      </c>
      <c r="AL13" s="126">
        <f t="shared" si="6"/>
        <v>18717</v>
      </c>
      <c r="AM13" s="126">
        <f t="shared" si="6"/>
        <v>35267</v>
      </c>
      <c r="AN13" s="126">
        <f t="shared" si="6"/>
        <v>48956</v>
      </c>
      <c r="AO13" s="126">
        <f t="shared" si="6"/>
        <v>19003</v>
      </c>
      <c r="AP13" s="122">
        <f t="shared" si="6"/>
        <v>112155</v>
      </c>
      <c r="AQ13" s="126">
        <f t="shared" si="6"/>
        <v>16863</v>
      </c>
      <c r="AR13" s="126">
        <f t="shared" si="6"/>
        <v>7031</v>
      </c>
      <c r="AS13" s="126">
        <f t="shared" si="6"/>
        <v>17790</v>
      </c>
      <c r="AT13" s="126">
        <f t="shared" si="6"/>
        <v>28715</v>
      </c>
      <c r="AU13" s="126"/>
      <c r="AV13" s="126">
        <f t="shared" si="6"/>
        <v>25228</v>
      </c>
      <c r="AW13" s="126">
        <f t="shared" si="6"/>
        <v>37804</v>
      </c>
      <c r="AX13" s="126">
        <f t="shared" si="6"/>
        <v>27001</v>
      </c>
      <c r="AY13" s="126">
        <f t="shared" si="6"/>
        <v>57484</v>
      </c>
      <c r="AZ13" s="126">
        <f t="shared" si="6"/>
        <v>2134</v>
      </c>
      <c r="BA13" s="126">
        <f t="shared" si="6"/>
        <v>8932</v>
      </c>
      <c r="BB13" s="126">
        <f t="shared" si="6"/>
        <v>21904</v>
      </c>
      <c r="BC13" s="126">
        <f t="shared" si="6"/>
        <v>2242</v>
      </c>
      <c r="BD13" s="127">
        <f t="shared" si="6"/>
        <v>2361</v>
      </c>
      <c r="BE13" s="93">
        <f t="shared" si="6"/>
        <v>2271701</v>
      </c>
      <c r="BF13" s="274"/>
      <c r="BG13" s="111" t="s">
        <v>112</v>
      </c>
    </row>
    <row r="14" spans="1:59" ht="12.75">
      <c r="A14" s="274"/>
      <c r="B14" s="17">
        <v>7</v>
      </c>
      <c r="C14" s="154">
        <v>46560</v>
      </c>
      <c r="D14" s="98">
        <f t="shared" si="0"/>
        <v>454391</v>
      </c>
      <c r="E14" s="155">
        <v>6988</v>
      </c>
      <c r="F14" s="41">
        <v>1502</v>
      </c>
      <c r="G14" s="41">
        <v>11465</v>
      </c>
      <c r="H14" s="41">
        <v>975</v>
      </c>
      <c r="I14" s="41">
        <v>5046</v>
      </c>
      <c r="J14" s="157">
        <v>20172</v>
      </c>
      <c r="K14" s="41">
        <v>1409</v>
      </c>
      <c r="L14" s="41">
        <v>1480</v>
      </c>
      <c r="M14" s="41">
        <v>243</v>
      </c>
      <c r="N14" s="157">
        <v>17098</v>
      </c>
      <c r="O14" s="41">
        <v>820</v>
      </c>
      <c r="P14" s="41">
        <v>1067</v>
      </c>
      <c r="Q14" s="41">
        <v>2040</v>
      </c>
      <c r="R14" s="41">
        <v>700</v>
      </c>
      <c r="S14" s="41">
        <v>362</v>
      </c>
      <c r="T14" s="41">
        <v>30</v>
      </c>
      <c r="U14" s="41">
        <v>5918</v>
      </c>
      <c r="V14" s="41">
        <v>233</v>
      </c>
      <c r="W14" s="157">
        <v>69311</v>
      </c>
      <c r="X14" s="41">
        <v>12828</v>
      </c>
      <c r="Y14" s="41">
        <v>7534</v>
      </c>
      <c r="Z14" s="41">
        <v>16389</v>
      </c>
      <c r="AA14" s="41">
        <v>2434</v>
      </c>
      <c r="AB14" s="157">
        <v>7620</v>
      </c>
      <c r="AC14" s="41">
        <v>4938</v>
      </c>
      <c r="AD14" s="41">
        <v>30969</v>
      </c>
      <c r="AE14" s="41">
        <v>3402</v>
      </c>
      <c r="AF14" s="41">
        <v>12355</v>
      </c>
      <c r="AG14" s="41">
        <v>1006</v>
      </c>
      <c r="AH14" s="161">
        <v>24668</v>
      </c>
      <c r="AI14" s="157">
        <v>26659</v>
      </c>
      <c r="AJ14" s="41">
        <v>8449</v>
      </c>
      <c r="AK14" s="41">
        <v>5431</v>
      </c>
      <c r="AL14" s="41">
        <v>6374</v>
      </c>
      <c r="AM14" s="41">
        <v>4800</v>
      </c>
      <c r="AN14" s="41">
        <v>10052</v>
      </c>
      <c r="AO14" s="41">
        <v>5500</v>
      </c>
      <c r="AP14" s="157">
        <v>35360</v>
      </c>
      <c r="AQ14" s="41">
        <v>5223</v>
      </c>
      <c r="AR14" s="41">
        <v>4098</v>
      </c>
      <c r="AS14" s="41">
        <v>5379</v>
      </c>
      <c r="AT14" s="41">
        <v>9020</v>
      </c>
      <c r="AU14" s="11" t="s">
        <v>121</v>
      </c>
      <c r="AV14" s="41">
        <v>9492</v>
      </c>
      <c r="AW14" s="41">
        <v>7951</v>
      </c>
      <c r="AX14" s="41">
        <v>9322</v>
      </c>
      <c r="AY14" s="41">
        <v>16904</v>
      </c>
      <c r="AZ14" s="41">
        <v>644</v>
      </c>
      <c r="BA14" s="41">
        <v>2268</v>
      </c>
      <c r="BB14" s="41">
        <v>8820</v>
      </c>
      <c r="BC14" s="41">
        <v>1154</v>
      </c>
      <c r="BD14" s="42">
        <v>489</v>
      </c>
      <c r="BE14" s="260">
        <v>500951</v>
      </c>
      <c r="BF14" s="273"/>
      <c r="BG14" s="108">
        <v>7</v>
      </c>
    </row>
    <row r="15" spans="1:59" ht="12.75">
      <c r="A15" s="274"/>
      <c r="B15" s="17">
        <v>8</v>
      </c>
      <c r="C15" s="154">
        <v>57129</v>
      </c>
      <c r="D15" s="99">
        <f t="shared" si="0"/>
        <v>480368</v>
      </c>
      <c r="E15" s="155">
        <v>6035</v>
      </c>
      <c r="F15" s="41">
        <v>1499</v>
      </c>
      <c r="G15" s="41">
        <v>7637</v>
      </c>
      <c r="H15" s="41">
        <v>1002</v>
      </c>
      <c r="I15" s="41">
        <v>3129</v>
      </c>
      <c r="J15" s="157">
        <v>23895</v>
      </c>
      <c r="K15" s="41">
        <v>5834</v>
      </c>
      <c r="L15" s="41">
        <v>1302</v>
      </c>
      <c r="M15" s="41">
        <v>356</v>
      </c>
      <c r="N15" s="157">
        <v>41762</v>
      </c>
      <c r="O15" s="41">
        <v>1055</v>
      </c>
      <c r="P15" s="41">
        <v>1717</v>
      </c>
      <c r="Q15" s="41">
        <v>2049</v>
      </c>
      <c r="R15" s="41">
        <v>559</v>
      </c>
      <c r="S15" s="41">
        <v>520</v>
      </c>
      <c r="T15" s="41">
        <v>71</v>
      </c>
      <c r="U15" s="41">
        <v>6955</v>
      </c>
      <c r="V15" s="41">
        <v>336</v>
      </c>
      <c r="W15" s="157">
        <v>65537</v>
      </c>
      <c r="X15" s="41">
        <v>12812</v>
      </c>
      <c r="Y15" s="41">
        <v>5681</v>
      </c>
      <c r="Z15" s="41">
        <v>21991</v>
      </c>
      <c r="AA15" s="41">
        <v>2668</v>
      </c>
      <c r="AB15" s="157">
        <v>8200</v>
      </c>
      <c r="AC15" s="41">
        <v>6847</v>
      </c>
      <c r="AD15" s="41">
        <v>35018</v>
      </c>
      <c r="AE15" s="41">
        <v>4981</v>
      </c>
      <c r="AF15" s="41">
        <v>14245</v>
      </c>
      <c r="AG15" s="41">
        <v>1156</v>
      </c>
      <c r="AH15" s="161">
        <v>23677</v>
      </c>
      <c r="AI15" s="157">
        <v>33446</v>
      </c>
      <c r="AJ15" s="41">
        <v>5107</v>
      </c>
      <c r="AK15" s="41">
        <v>5335</v>
      </c>
      <c r="AL15" s="41">
        <v>5591</v>
      </c>
      <c r="AM15" s="41">
        <v>4627</v>
      </c>
      <c r="AN15" s="41">
        <v>9019</v>
      </c>
      <c r="AO15" s="41">
        <v>5632</v>
      </c>
      <c r="AP15" s="157">
        <v>28198</v>
      </c>
      <c r="AQ15" s="41">
        <v>3926</v>
      </c>
      <c r="AR15" s="41">
        <v>2438</v>
      </c>
      <c r="AS15" s="41">
        <v>4006</v>
      </c>
      <c r="AT15" s="41">
        <v>10612</v>
      </c>
      <c r="AU15" s="11" t="s">
        <v>121</v>
      </c>
      <c r="AV15" s="41">
        <v>8897</v>
      </c>
      <c r="AW15" s="41">
        <v>11125</v>
      </c>
      <c r="AX15" s="41">
        <v>9422</v>
      </c>
      <c r="AY15" s="41">
        <v>13582</v>
      </c>
      <c r="AZ15" s="41">
        <v>506</v>
      </c>
      <c r="BA15" s="41">
        <v>1765</v>
      </c>
      <c r="BB15" s="41">
        <v>7241</v>
      </c>
      <c r="BC15" s="41">
        <v>924</v>
      </c>
      <c r="BD15" s="42">
        <v>443</v>
      </c>
      <c r="BE15" s="202">
        <v>537497</v>
      </c>
      <c r="BF15" s="273"/>
      <c r="BG15" s="108">
        <v>8</v>
      </c>
    </row>
    <row r="16" spans="1:59" ht="12.75">
      <c r="A16" s="274"/>
      <c r="B16" s="17">
        <v>9</v>
      </c>
      <c r="C16" s="153">
        <v>56541</v>
      </c>
      <c r="D16" s="99">
        <f t="shared" si="0"/>
        <v>441320</v>
      </c>
      <c r="E16" s="68">
        <v>5113</v>
      </c>
      <c r="F16" s="13">
        <v>1824</v>
      </c>
      <c r="G16" s="13">
        <v>7440</v>
      </c>
      <c r="H16" s="13">
        <v>528</v>
      </c>
      <c r="I16" s="13">
        <v>2894</v>
      </c>
      <c r="J16" s="158">
        <v>19500</v>
      </c>
      <c r="K16" s="13">
        <v>6479</v>
      </c>
      <c r="L16" s="13">
        <v>1535</v>
      </c>
      <c r="M16" s="13">
        <v>303</v>
      </c>
      <c r="N16" s="158">
        <v>18977</v>
      </c>
      <c r="O16" s="13">
        <v>2382</v>
      </c>
      <c r="P16" s="13">
        <v>430</v>
      </c>
      <c r="Q16" s="13">
        <v>990</v>
      </c>
      <c r="R16" s="13">
        <v>496</v>
      </c>
      <c r="S16" s="13">
        <v>533</v>
      </c>
      <c r="T16" s="13">
        <v>82</v>
      </c>
      <c r="U16" s="13">
        <v>6159</v>
      </c>
      <c r="V16" s="13">
        <v>205</v>
      </c>
      <c r="W16" s="158">
        <v>68598</v>
      </c>
      <c r="X16" s="13">
        <v>9469</v>
      </c>
      <c r="Y16" s="13">
        <v>7644</v>
      </c>
      <c r="Z16" s="13">
        <v>17638</v>
      </c>
      <c r="AA16" s="13">
        <v>2061</v>
      </c>
      <c r="AB16" s="158">
        <v>9169</v>
      </c>
      <c r="AC16" s="13">
        <v>4167</v>
      </c>
      <c r="AD16" s="13">
        <v>31947</v>
      </c>
      <c r="AE16" s="13">
        <v>2038</v>
      </c>
      <c r="AF16" s="13">
        <v>13846</v>
      </c>
      <c r="AG16" s="13">
        <v>1110</v>
      </c>
      <c r="AH16" s="162">
        <v>25154</v>
      </c>
      <c r="AI16" s="158">
        <v>22245</v>
      </c>
      <c r="AJ16" s="13">
        <v>6253</v>
      </c>
      <c r="AK16" s="13">
        <v>5212</v>
      </c>
      <c r="AL16" s="13">
        <v>3540</v>
      </c>
      <c r="AM16" s="13">
        <v>5033</v>
      </c>
      <c r="AN16" s="13">
        <v>10864</v>
      </c>
      <c r="AO16" s="13">
        <v>6661</v>
      </c>
      <c r="AP16" s="158">
        <v>35469</v>
      </c>
      <c r="AQ16" s="13">
        <v>6577</v>
      </c>
      <c r="AR16" s="13">
        <v>2390</v>
      </c>
      <c r="AS16" s="13">
        <v>5220</v>
      </c>
      <c r="AT16" s="13">
        <v>8953</v>
      </c>
      <c r="AU16" s="156" t="s">
        <v>121</v>
      </c>
      <c r="AV16" s="13">
        <v>8160</v>
      </c>
      <c r="AW16" s="13">
        <v>11215</v>
      </c>
      <c r="AX16" s="13">
        <v>6357</v>
      </c>
      <c r="AY16" s="13">
        <v>15246</v>
      </c>
      <c r="AZ16" s="13">
        <v>448</v>
      </c>
      <c r="BA16" s="13">
        <v>2361</v>
      </c>
      <c r="BB16" s="13">
        <v>9082</v>
      </c>
      <c r="BC16" s="13">
        <v>868</v>
      </c>
      <c r="BD16" s="14">
        <v>455</v>
      </c>
      <c r="BE16" s="202">
        <v>497861</v>
      </c>
      <c r="BF16" s="273"/>
      <c r="BG16" s="108">
        <v>9</v>
      </c>
    </row>
    <row r="17" spans="1:59" ht="13.5" thickBot="1">
      <c r="A17" s="274"/>
      <c r="B17" s="22" t="s">
        <v>110</v>
      </c>
      <c r="C17" s="25">
        <f aca="true" t="shared" si="7" ref="C17:AI17">SUM(C14:C16)</f>
        <v>160230</v>
      </c>
      <c r="D17" s="140">
        <f t="shared" si="0"/>
        <v>1376079</v>
      </c>
      <c r="E17" s="27">
        <f t="shared" si="7"/>
        <v>18136</v>
      </c>
      <c r="F17" s="18">
        <f t="shared" si="7"/>
        <v>4825</v>
      </c>
      <c r="G17" s="18">
        <f t="shared" si="7"/>
        <v>26542</v>
      </c>
      <c r="H17" s="27">
        <f t="shared" si="7"/>
        <v>2505</v>
      </c>
      <c r="I17" s="20">
        <f t="shared" si="7"/>
        <v>11069</v>
      </c>
      <c r="J17" s="28">
        <f t="shared" si="7"/>
        <v>63567</v>
      </c>
      <c r="K17" s="20">
        <f t="shared" si="7"/>
        <v>13722</v>
      </c>
      <c r="L17" s="20">
        <f t="shared" si="7"/>
        <v>4317</v>
      </c>
      <c r="M17" s="20">
        <f t="shared" si="7"/>
        <v>902</v>
      </c>
      <c r="N17" s="28">
        <f t="shared" si="7"/>
        <v>77837</v>
      </c>
      <c r="O17" s="20">
        <f t="shared" si="7"/>
        <v>4257</v>
      </c>
      <c r="P17" s="18">
        <f t="shared" si="7"/>
        <v>3214</v>
      </c>
      <c r="Q17" s="20">
        <f t="shared" si="7"/>
        <v>5079</v>
      </c>
      <c r="R17" s="20">
        <f t="shared" si="7"/>
        <v>1755</v>
      </c>
      <c r="S17" s="20">
        <f t="shared" si="7"/>
        <v>1415</v>
      </c>
      <c r="T17" s="20">
        <f t="shared" si="7"/>
        <v>183</v>
      </c>
      <c r="U17" s="20">
        <f t="shared" si="7"/>
        <v>19032</v>
      </c>
      <c r="V17" s="20">
        <f t="shared" si="7"/>
        <v>774</v>
      </c>
      <c r="W17" s="28">
        <f t="shared" si="7"/>
        <v>203446</v>
      </c>
      <c r="X17" s="28">
        <f t="shared" si="7"/>
        <v>35109</v>
      </c>
      <c r="Y17" s="74">
        <f t="shared" si="7"/>
        <v>20859</v>
      </c>
      <c r="Z17" s="28">
        <f t="shared" si="7"/>
        <v>56018</v>
      </c>
      <c r="AA17" s="20">
        <f t="shared" si="7"/>
        <v>7163</v>
      </c>
      <c r="AB17" s="28">
        <f t="shared" si="7"/>
        <v>24989</v>
      </c>
      <c r="AC17" s="20">
        <f t="shared" si="7"/>
        <v>15952</v>
      </c>
      <c r="AD17" s="20">
        <f t="shared" si="7"/>
        <v>97934</v>
      </c>
      <c r="AE17" s="20">
        <f t="shared" si="7"/>
        <v>10421</v>
      </c>
      <c r="AF17" s="20">
        <f t="shared" si="7"/>
        <v>40446</v>
      </c>
      <c r="AG17" s="20">
        <f t="shared" si="7"/>
        <v>3272</v>
      </c>
      <c r="AH17" s="28">
        <f t="shared" si="7"/>
        <v>73499</v>
      </c>
      <c r="AI17" s="28">
        <f t="shared" si="7"/>
        <v>82350</v>
      </c>
      <c r="AJ17" s="20">
        <f aca="true" t="shared" si="8" ref="AJ17:BE17">SUM(AJ14:AJ16)</f>
        <v>19809</v>
      </c>
      <c r="AK17" s="20">
        <f t="shared" si="8"/>
        <v>15978</v>
      </c>
      <c r="AL17" s="20">
        <f t="shared" si="8"/>
        <v>15505</v>
      </c>
      <c r="AM17" s="20">
        <f t="shared" si="8"/>
        <v>14460</v>
      </c>
      <c r="AN17" s="20">
        <f t="shared" si="8"/>
        <v>29935</v>
      </c>
      <c r="AO17" s="20">
        <f t="shared" si="8"/>
        <v>17793</v>
      </c>
      <c r="AP17" s="28">
        <f t="shared" si="8"/>
        <v>99027</v>
      </c>
      <c r="AQ17" s="20">
        <f t="shared" si="8"/>
        <v>15726</v>
      </c>
      <c r="AR17" s="20">
        <f t="shared" si="8"/>
        <v>8926</v>
      </c>
      <c r="AS17" s="20">
        <f t="shared" si="8"/>
        <v>14605</v>
      </c>
      <c r="AT17" s="20">
        <f t="shared" si="8"/>
        <v>28585</v>
      </c>
      <c r="AU17" s="20"/>
      <c r="AV17" s="20">
        <f t="shared" si="8"/>
        <v>26549</v>
      </c>
      <c r="AW17" s="20">
        <f t="shared" si="8"/>
        <v>30291</v>
      </c>
      <c r="AX17" s="20">
        <f t="shared" si="8"/>
        <v>25101</v>
      </c>
      <c r="AY17" s="20">
        <f t="shared" si="8"/>
        <v>45732</v>
      </c>
      <c r="AZ17" s="20">
        <f t="shared" si="8"/>
        <v>1598</v>
      </c>
      <c r="BA17" s="20">
        <f t="shared" si="8"/>
        <v>6394</v>
      </c>
      <c r="BB17" s="20">
        <f t="shared" si="8"/>
        <v>25143</v>
      </c>
      <c r="BC17" s="20">
        <f t="shared" si="8"/>
        <v>2946</v>
      </c>
      <c r="BD17" s="75">
        <f t="shared" si="8"/>
        <v>1387</v>
      </c>
      <c r="BE17" s="264">
        <f t="shared" si="8"/>
        <v>1536309</v>
      </c>
      <c r="BF17" s="273"/>
      <c r="BG17" s="112" t="s">
        <v>110</v>
      </c>
    </row>
    <row r="18" spans="1:59" ht="13.5" thickBot="1">
      <c r="A18" s="274"/>
      <c r="B18" s="72" t="s">
        <v>111</v>
      </c>
      <c r="C18" s="26">
        <f>C13+C17</f>
        <v>503386</v>
      </c>
      <c r="D18" s="139">
        <f t="shared" si="0"/>
        <v>3304624</v>
      </c>
      <c r="E18" s="128">
        <f aca="true" t="shared" si="9" ref="E18:BE18">E13+E17</f>
        <v>47300</v>
      </c>
      <c r="F18" s="129">
        <f t="shared" si="9"/>
        <v>13114</v>
      </c>
      <c r="G18" s="129">
        <f t="shared" si="9"/>
        <v>58031</v>
      </c>
      <c r="H18" s="129">
        <f t="shared" si="9"/>
        <v>5356</v>
      </c>
      <c r="I18" s="130">
        <f t="shared" si="9"/>
        <v>28166</v>
      </c>
      <c r="J18" s="131">
        <f t="shared" si="9"/>
        <v>177658</v>
      </c>
      <c r="K18" s="129">
        <f t="shared" si="9"/>
        <v>29295</v>
      </c>
      <c r="L18" s="129">
        <f t="shared" si="9"/>
        <v>12296</v>
      </c>
      <c r="M18" s="129">
        <f t="shared" si="9"/>
        <v>2088</v>
      </c>
      <c r="N18" s="131">
        <f t="shared" si="9"/>
        <v>210871</v>
      </c>
      <c r="O18" s="130">
        <f t="shared" si="9"/>
        <v>14066</v>
      </c>
      <c r="P18" s="129">
        <f t="shared" si="9"/>
        <v>5283</v>
      </c>
      <c r="Q18" s="129">
        <f t="shared" si="9"/>
        <v>11148</v>
      </c>
      <c r="R18" s="129">
        <f t="shared" si="9"/>
        <v>3958</v>
      </c>
      <c r="S18" s="129">
        <f t="shared" si="9"/>
        <v>3280</v>
      </c>
      <c r="T18" s="129">
        <f t="shared" si="9"/>
        <v>446</v>
      </c>
      <c r="U18" s="129">
        <f t="shared" si="9"/>
        <v>55326</v>
      </c>
      <c r="V18" s="129">
        <f t="shared" si="9"/>
        <v>1310</v>
      </c>
      <c r="W18" s="131">
        <f t="shared" si="9"/>
        <v>476403</v>
      </c>
      <c r="X18" s="131">
        <f t="shared" si="9"/>
        <v>81362</v>
      </c>
      <c r="Y18" s="129">
        <f t="shared" si="9"/>
        <v>48309</v>
      </c>
      <c r="Z18" s="131">
        <f t="shared" si="9"/>
        <v>125084</v>
      </c>
      <c r="AA18" s="129">
        <f t="shared" si="9"/>
        <v>16166</v>
      </c>
      <c r="AB18" s="131">
        <f t="shared" si="9"/>
        <v>66781</v>
      </c>
      <c r="AC18" s="129">
        <f t="shared" si="9"/>
        <v>34674</v>
      </c>
      <c r="AD18" s="129">
        <f t="shared" si="9"/>
        <v>276639</v>
      </c>
      <c r="AE18" s="129">
        <f t="shared" si="9"/>
        <v>29957</v>
      </c>
      <c r="AF18" s="129">
        <f t="shared" si="9"/>
        <v>108525</v>
      </c>
      <c r="AG18" s="129">
        <f t="shared" si="9"/>
        <v>10563</v>
      </c>
      <c r="AH18" s="131">
        <f t="shared" si="9"/>
        <v>200391</v>
      </c>
      <c r="AI18" s="131">
        <f t="shared" si="9"/>
        <v>162078</v>
      </c>
      <c r="AJ18" s="129">
        <f t="shared" si="9"/>
        <v>48824</v>
      </c>
      <c r="AK18" s="129">
        <f t="shared" si="9"/>
        <v>40586</v>
      </c>
      <c r="AL18" s="129">
        <f t="shared" si="9"/>
        <v>34222</v>
      </c>
      <c r="AM18" s="129">
        <f t="shared" si="9"/>
        <v>49727</v>
      </c>
      <c r="AN18" s="129">
        <f t="shared" si="9"/>
        <v>78891</v>
      </c>
      <c r="AO18" s="129">
        <f t="shared" si="9"/>
        <v>36796</v>
      </c>
      <c r="AP18" s="131">
        <f t="shared" si="9"/>
        <v>211182</v>
      </c>
      <c r="AQ18" s="129">
        <f t="shared" si="9"/>
        <v>32589</v>
      </c>
      <c r="AR18" s="129">
        <f t="shared" si="9"/>
        <v>15957</v>
      </c>
      <c r="AS18" s="129">
        <f t="shared" si="9"/>
        <v>32395</v>
      </c>
      <c r="AT18" s="129">
        <f t="shared" si="9"/>
        <v>57300</v>
      </c>
      <c r="AU18" s="129"/>
      <c r="AV18" s="129">
        <f t="shared" si="9"/>
        <v>51777</v>
      </c>
      <c r="AW18" s="129">
        <f t="shared" si="9"/>
        <v>68095</v>
      </c>
      <c r="AX18" s="129">
        <f t="shared" si="9"/>
        <v>52102</v>
      </c>
      <c r="AY18" s="129">
        <f t="shared" si="9"/>
        <v>103216</v>
      </c>
      <c r="AZ18" s="129">
        <f t="shared" si="9"/>
        <v>3732</v>
      </c>
      <c r="BA18" s="129">
        <f t="shared" si="9"/>
        <v>15326</v>
      </c>
      <c r="BB18" s="129">
        <f t="shared" si="9"/>
        <v>47047</v>
      </c>
      <c r="BC18" s="129">
        <f t="shared" si="9"/>
        <v>5188</v>
      </c>
      <c r="BD18" s="132">
        <f t="shared" si="9"/>
        <v>3748</v>
      </c>
      <c r="BE18" s="26">
        <f t="shared" si="9"/>
        <v>3808010</v>
      </c>
      <c r="BF18" s="273"/>
      <c r="BG18" s="113" t="s">
        <v>111</v>
      </c>
    </row>
    <row r="19" spans="1:59" ht="12.75">
      <c r="A19" s="274"/>
      <c r="B19" s="17">
        <v>10</v>
      </c>
      <c r="C19" s="153">
        <v>62483</v>
      </c>
      <c r="D19" s="98">
        <f t="shared" si="0"/>
        <v>425131</v>
      </c>
      <c r="E19" s="68">
        <v>4823</v>
      </c>
      <c r="F19" s="13">
        <v>1117</v>
      </c>
      <c r="G19" s="13">
        <v>6511</v>
      </c>
      <c r="H19" s="13">
        <v>524</v>
      </c>
      <c r="I19" s="13">
        <v>2717</v>
      </c>
      <c r="J19" s="158">
        <v>20417</v>
      </c>
      <c r="K19" s="13">
        <v>4168</v>
      </c>
      <c r="L19" s="13">
        <v>1497</v>
      </c>
      <c r="M19" s="13">
        <v>366</v>
      </c>
      <c r="N19" s="158">
        <v>20198</v>
      </c>
      <c r="O19" s="13">
        <v>3676</v>
      </c>
      <c r="P19" s="13">
        <v>473</v>
      </c>
      <c r="Q19" s="13">
        <v>959</v>
      </c>
      <c r="R19" s="13">
        <v>480</v>
      </c>
      <c r="S19" s="13">
        <v>290</v>
      </c>
      <c r="T19" s="13">
        <v>28</v>
      </c>
      <c r="U19" s="13">
        <v>8685</v>
      </c>
      <c r="V19" s="13">
        <v>127</v>
      </c>
      <c r="W19" s="158">
        <v>77611</v>
      </c>
      <c r="X19" s="13">
        <v>9917</v>
      </c>
      <c r="Y19" s="13">
        <v>6718</v>
      </c>
      <c r="Z19" s="13">
        <v>13947</v>
      </c>
      <c r="AA19" s="13">
        <v>1696</v>
      </c>
      <c r="AB19" s="158">
        <v>9569</v>
      </c>
      <c r="AC19" s="13">
        <v>3139</v>
      </c>
      <c r="AD19" s="13">
        <v>33904</v>
      </c>
      <c r="AE19" s="13">
        <v>2571</v>
      </c>
      <c r="AF19" s="13">
        <v>12801</v>
      </c>
      <c r="AG19" s="13">
        <v>1635</v>
      </c>
      <c r="AH19" s="162">
        <v>26177</v>
      </c>
      <c r="AI19" s="158">
        <v>20190</v>
      </c>
      <c r="AJ19" s="13">
        <v>5064</v>
      </c>
      <c r="AK19" s="13">
        <v>5090</v>
      </c>
      <c r="AL19" s="13">
        <v>3115</v>
      </c>
      <c r="AM19" s="13">
        <v>6063</v>
      </c>
      <c r="AN19" s="13">
        <v>12861</v>
      </c>
      <c r="AO19" s="13">
        <v>4238</v>
      </c>
      <c r="AP19" s="158">
        <v>28001</v>
      </c>
      <c r="AQ19" s="13">
        <v>4382</v>
      </c>
      <c r="AR19" s="13">
        <v>1842</v>
      </c>
      <c r="AS19" s="13">
        <v>4424</v>
      </c>
      <c r="AT19" s="13">
        <v>8233</v>
      </c>
      <c r="AU19" s="156" t="s">
        <v>121</v>
      </c>
      <c r="AV19" s="13">
        <v>6736</v>
      </c>
      <c r="AW19" s="13">
        <v>10399</v>
      </c>
      <c r="AX19" s="13">
        <v>5899</v>
      </c>
      <c r="AY19" s="13">
        <v>14574</v>
      </c>
      <c r="AZ19" s="13">
        <v>404</v>
      </c>
      <c r="BA19" s="13">
        <v>1621</v>
      </c>
      <c r="BB19" s="13">
        <v>4464</v>
      </c>
      <c r="BC19" s="13">
        <v>434</v>
      </c>
      <c r="BD19" s="14">
        <v>356</v>
      </c>
      <c r="BE19" s="260">
        <v>487614</v>
      </c>
      <c r="BF19" s="273"/>
      <c r="BG19" s="108">
        <v>10</v>
      </c>
    </row>
    <row r="20" spans="1:59" ht="12.75">
      <c r="A20" s="274"/>
      <c r="B20" s="17">
        <v>11</v>
      </c>
      <c r="C20" s="153">
        <v>61076</v>
      </c>
      <c r="D20" s="99">
        <f t="shared" si="0"/>
        <v>298752</v>
      </c>
      <c r="E20" s="68">
        <v>4037</v>
      </c>
      <c r="F20" s="13">
        <v>1328</v>
      </c>
      <c r="G20" s="13">
        <v>3433</v>
      </c>
      <c r="H20" s="13">
        <v>412</v>
      </c>
      <c r="I20" s="13">
        <v>2191</v>
      </c>
      <c r="J20" s="158">
        <v>15145</v>
      </c>
      <c r="K20" s="13">
        <v>2716</v>
      </c>
      <c r="L20" s="13">
        <v>1875</v>
      </c>
      <c r="M20" s="13">
        <v>124</v>
      </c>
      <c r="N20" s="158">
        <v>16255</v>
      </c>
      <c r="O20" s="13">
        <v>4688</v>
      </c>
      <c r="P20" s="13">
        <v>122</v>
      </c>
      <c r="Q20" s="13">
        <v>771</v>
      </c>
      <c r="R20" s="13">
        <v>292</v>
      </c>
      <c r="S20" s="13">
        <v>230</v>
      </c>
      <c r="T20" s="13">
        <v>34</v>
      </c>
      <c r="U20" s="13">
        <v>5680</v>
      </c>
      <c r="V20" s="13">
        <v>75</v>
      </c>
      <c r="W20" s="158">
        <v>42812</v>
      </c>
      <c r="X20" s="13">
        <v>7356</v>
      </c>
      <c r="Y20" s="13">
        <v>3381</v>
      </c>
      <c r="Z20" s="13">
        <v>11061</v>
      </c>
      <c r="AA20" s="13">
        <v>1165</v>
      </c>
      <c r="AB20" s="158">
        <v>6699</v>
      </c>
      <c r="AC20" s="13">
        <v>2827</v>
      </c>
      <c r="AD20" s="13">
        <v>29950</v>
      </c>
      <c r="AE20" s="13">
        <v>2298</v>
      </c>
      <c r="AF20" s="13">
        <v>14254</v>
      </c>
      <c r="AG20" s="13">
        <v>1175</v>
      </c>
      <c r="AH20" s="162">
        <v>24069</v>
      </c>
      <c r="AI20" s="158">
        <v>10413</v>
      </c>
      <c r="AJ20" s="13">
        <v>4072</v>
      </c>
      <c r="AK20" s="13">
        <v>3307</v>
      </c>
      <c r="AL20" s="13">
        <v>4438</v>
      </c>
      <c r="AM20" s="13">
        <v>4353</v>
      </c>
      <c r="AN20" s="13">
        <v>8006</v>
      </c>
      <c r="AO20" s="13">
        <v>2284</v>
      </c>
      <c r="AP20" s="158">
        <v>15667</v>
      </c>
      <c r="AQ20" s="13">
        <v>1702</v>
      </c>
      <c r="AR20" s="13">
        <v>850</v>
      </c>
      <c r="AS20" s="13">
        <v>1708</v>
      </c>
      <c r="AT20" s="13">
        <v>4828</v>
      </c>
      <c r="AU20" s="156" t="s">
        <v>121</v>
      </c>
      <c r="AV20" s="13">
        <v>4279</v>
      </c>
      <c r="AW20" s="13">
        <v>8400</v>
      </c>
      <c r="AX20" s="13">
        <v>3490</v>
      </c>
      <c r="AY20" s="13">
        <v>9977</v>
      </c>
      <c r="AZ20" s="13">
        <v>303</v>
      </c>
      <c r="BA20" s="13">
        <v>1368</v>
      </c>
      <c r="BB20" s="13">
        <v>2194</v>
      </c>
      <c r="BC20" s="13">
        <v>312</v>
      </c>
      <c r="BD20" s="14">
        <v>346</v>
      </c>
      <c r="BE20" s="202">
        <v>359828</v>
      </c>
      <c r="BF20" s="273"/>
      <c r="BG20" s="108">
        <v>11</v>
      </c>
    </row>
    <row r="21" spans="1:59" ht="13.5" thickBot="1">
      <c r="A21" s="274"/>
      <c r="B21" s="17">
        <v>12</v>
      </c>
      <c r="C21" s="153">
        <v>63588</v>
      </c>
      <c r="D21" s="100">
        <f t="shared" si="0"/>
        <v>331883</v>
      </c>
      <c r="E21" s="68">
        <v>3640</v>
      </c>
      <c r="F21" s="13">
        <v>1181</v>
      </c>
      <c r="G21" s="13">
        <v>2481</v>
      </c>
      <c r="H21" s="13">
        <v>612</v>
      </c>
      <c r="I21" s="13">
        <v>2671</v>
      </c>
      <c r="J21" s="158">
        <v>19307</v>
      </c>
      <c r="K21" s="13">
        <v>2860</v>
      </c>
      <c r="L21" s="13">
        <v>1689</v>
      </c>
      <c r="M21" s="13">
        <v>188</v>
      </c>
      <c r="N21" s="158">
        <v>29985</v>
      </c>
      <c r="O21" s="13">
        <v>1886</v>
      </c>
      <c r="P21" s="13">
        <v>429</v>
      </c>
      <c r="Q21" s="13">
        <v>1078</v>
      </c>
      <c r="R21" s="13">
        <v>505</v>
      </c>
      <c r="S21" s="13">
        <v>251</v>
      </c>
      <c r="T21" s="13">
        <v>28</v>
      </c>
      <c r="U21" s="13">
        <v>4240</v>
      </c>
      <c r="V21" s="13">
        <v>163</v>
      </c>
      <c r="W21" s="158">
        <v>46583</v>
      </c>
      <c r="X21" s="13">
        <v>7479</v>
      </c>
      <c r="Y21" s="13">
        <v>2906</v>
      </c>
      <c r="Z21" s="13">
        <v>6164</v>
      </c>
      <c r="AA21" s="13">
        <v>1148</v>
      </c>
      <c r="AB21" s="158">
        <v>9739</v>
      </c>
      <c r="AC21" s="13">
        <v>5395</v>
      </c>
      <c r="AD21" s="13">
        <v>36260</v>
      </c>
      <c r="AE21" s="13">
        <v>4282</v>
      </c>
      <c r="AF21" s="13">
        <v>15466</v>
      </c>
      <c r="AG21" s="13">
        <v>1557</v>
      </c>
      <c r="AH21" s="162">
        <v>26197</v>
      </c>
      <c r="AI21" s="158">
        <v>12996</v>
      </c>
      <c r="AJ21" s="13">
        <v>2993</v>
      </c>
      <c r="AK21" s="13">
        <v>3776</v>
      </c>
      <c r="AL21" s="13">
        <v>2051</v>
      </c>
      <c r="AM21" s="13">
        <v>5207</v>
      </c>
      <c r="AN21" s="13">
        <v>7997</v>
      </c>
      <c r="AO21" s="13">
        <v>2699</v>
      </c>
      <c r="AP21" s="158">
        <v>15082</v>
      </c>
      <c r="AQ21" s="13">
        <v>1890</v>
      </c>
      <c r="AR21" s="13">
        <v>969</v>
      </c>
      <c r="AS21" s="13">
        <v>1672</v>
      </c>
      <c r="AT21" s="13">
        <v>5105</v>
      </c>
      <c r="AU21" s="156" t="s">
        <v>121</v>
      </c>
      <c r="AV21" s="13">
        <v>5043</v>
      </c>
      <c r="AW21" s="13">
        <v>7178</v>
      </c>
      <c r="AX21" s="13">
        <v>2954</v>
      </c>
      <c r="AY21" s="13">
        <v>11475</v>
      </c>
      <c r="AZ21" s="13">
        <v>655</v>
      </c>
      <c r="BA21" s="13">
        <v>1321</v>
      </c>
      <c r="BB21" s="13">
        <v>3833</v>
      </c>
      <c r="BC21" s="13">
        <v>424</v>
      </c>
      <c r="BD21" s="14">
        <v>193</v>
      </c>
      <c r="BE21" s="202">
        <v>395471</v>
      </c>
      <c r="BF21" s="273"/>
      <c r="BG21" s="108">
        <v>12</v>
      </c>
    </row>
    <row r="22" spans="1:59" ht="13.5" thickBot="1">
      <c r="A22" s="21"/>
      <c r="B22" s="22" t="s">
        <v>108</v>
      </c>
      <c r="C22" s="25">
        <f aca="true" t="shared" si="10" ref="C22:AI22">SUM(C19:C21)</f>
        <v>187147</v>
      </c>
      <c r="D22" s="141">
        <f t="shared" si="0"/>
        <v>1055766</v>
      </c>
      <c r="E22" s="136">
        <f t="shared" si="10"/>
        <v>12500</v>
      </c>
      <c r="F22" s="82">
        <f t="shared" si="10"/>
        <v>3626</v>
      </c>
      <c r="G22" s="82">
        <f t="shared" si="10"/>
        <v>12425</v>
      </c>
      <c r="H22" s="84">
        <f t="shared" si="10"/>
        <v>1548</v>
      </c>
      <c r="I22" s="83">
        <f t="shared" si="10"/>
        <v>7579</v>
      </c>
      <c r="J22" s="28">
        <f t="shared" si="10"/>
        <v>54869</v>
      </c>
      <c r="K22" s="83">
        <f t="shared" si="10"/>
        <v>9744</v>
      </c>
      <c r="L22" s="83">
        <f t="shared" si="10"/>
        <v>5061</v>
      </c>
      <c r="M22" s="83">
        <f t="shared" si="10"/>
        <v>678</v>
      </c>
      <c r="N22" s="28">
        <f t="shared" si="10"/>
        <v>66438</v>
      </c>
      <c r="O22" s="82">
        <f t="shared" si="10"/>
        <v>10250</v>
      </c>
      <c r="P22" s="84">
        <f t="shared" si="10"/>
        <v>1024</v>
      </c>
      <c r="Q22" s="82">
        <f t="shared" si="10"/>
        <v>2808</v>
      </c>
      <c r="R22" s="84">
        <f t="shared" si="10"/>
        <v>1277</v>
      </c>
      <c r="S22" s="82">
        <f t="shared" si="10"/>
        <v>771</v>
      </c>
      <c r="T22" s="84">
        <f t="shared" si="10"/>
        <v>90</v>
      </c>
      <c r="U22" s="82">
        <f t="shared" si="10"/>
        <v>18605</v>
      </c>
      <c r="V22" s="84">
        <f t="shared" si="10"/>
        <v>365</v>
      </c>
      <c r="W22" s="19">
        <f t="shared" si="10"/>
        <v>167006</v>
      </c>
      <c r="X22" s="29">
        <f t="shared" si="10"/>
        <v>24752</v>
      </c>
      <c r="Y22" s="82">
        <f t="shared" si="10"/>
        <v>13005</v>
      </c>
      <c r="Z22" s="29">
        <f t="shared" si="10"/>
        <v>31172</v>
      </c>
      <c r="AA22" s="82">
        <f t="shared" si="10"/>
        <v>4009</v>
      </c>
      <c r="AB22" s="29">
        <f t="shared" si="10"/>
        <v>26007</v>
      </c>
      <c r="AC22" s="82">
        <f t="shared" si="10"/>
        <v>11361</v>
      </c>
      <c r="AD22" s="27">
        <f t="shared" si="10"/>
        <v>100114</v>
      </c>
      <c r="AE22" s="82">
        <f t="shared" si="10"/>
        <v>9151</v>
      </c>
      <c r="AF22" s="27">
        <f t="shared" si="10"/>
        <v>42521</v>
      </c>
      <c r="AG22" s="82">
        <f t="shared" si="10"/>
        <v>4367</v>
      </c>
      <c r="AH22" s="29">
        <f t="shared" si="10"/>
        <v>76443</v>
      </c>
      <c r="AI22" s="19">
        <f t="shared" si="10"/>
        <v>43599</v>
      </c>
      <c r="AJ22" s="84">
        <f aca="true" t="shared" si="11" ref="AJ22:BE22">SUM(AJ19:AJ21)</f>
        <v>12129</v>
      </c>
      <c r="AK22" s="82">
        <f t="shared" si="11"/>
        <v>12173</v>
      </c>
      <c r="AL22" s="84">
        <f t="shared" si="11"/>
        <v>9604</v>
      </c>
      <c r="AM22" s="82">
        <f t="shared" si="11"/>
        <v>15623</v>
      </c>
      <c r="AN22" s="84">
        <f t="shared" si="11"/>
        <v>28864</v>
      </c>
      <c r="AO22" s="82">
        <f t="shared" si="11"/>
        <v>9221</v>
      </c>
      <c r="AP22" s="19">
        <f t="shared" si="11"/>
        <v>58750</v>
      </c>
      <c r="AQ22" s="82">
        <f t="shared" si="11"/>
        <v>7974</v>
      </c>
      <c r="AR22" s="82">
        <f t="shared" si="11"/>
        <v>3661</v>
      </c>
      <c r="AS22" s="82">
        <f t="shared" si="11"/>
        <v>7804</v>
      </c>
      <c r="AT22" s="82">
        <f t="shared" si="11"/>
        <v>18166</v>
      </c>
      <c r="AU22" s="82"/>
      <c r="AV22" s="82">
        <f t="shared" si="11"/>
        <v>16058</v>
      </c>
      <c r="AW22" s="82">
        <f t="shared" si="11"/>
        <v>25977</v>
      </c>
      <c r="AX22" s="82">
        <f t="shared" si="11"/>
        <v>12343</v>
      </c>
      <c r="AY22" s="82">
        <f t="shared" si="11"/>
        <v>36026</v>
      </c>
      <c r="AZ22" s="82">
        <f t="shared" si="11"/>
        <v>1362</v>
      </c>
      <c r="BA22" s="82">
        <f t="shared" si="11"/>
        <v>4310</v>
      </c>
      <c r="BB22" s="82">
        <f t="shared" si="11"/>
        <v>10491</v>
      </c>
      <c r="BC22" s="82">
        <f t="shared" si="11"/>
        <v>1170</v>
      </c>
      <c r="BD22" s="83">
        <f t="shared" si="11"/>
        <v>895</v>
      </c>
      <c r="BE22" s="265">
        <f t="shared" si="11"/>
        <v>1242913</v>
      </c>
      <c r="BF22" s="267"/>
      <c r="BG22" s="112" t="s">
        <v>108</v>
      </c>
    </row>
    <row r="23" spans="1:59" ht="19.5" customHeight="1" thickBot="1">
      <c r="A23" s="30"/>
      <c r="B23" s="64" t="s">
        <v>124</v>
      </c>
      <c r="C23" s="26">
        <f>C18+C22</f>
        <v>690533</v>
      </c>
      <c r="D23" s="139">
        <f t="shared" si="0"/>
        <v>4360390</v>
      </c>
      <c r="E23" s="135">
        <f aca="true" t="shared" si="12" ref="E23:BE23">E18+E22</f>
        <v>59800</v>
      </c>
      <c r="F23" s="133">
        <f t="shared" si="12"/>
        <v>16740</v>
      </c>
      <c r="G23" s="133">
        <f t="shared" si="12"/>
        <v>70456</v>
      </c>
      <c r="H23" s="134">
        <f t="shared" si="12"/>
        <v>6904</v>
      </c>
      <c r="I23" s="131">
        <f t="shared" si="12"/>
        <v>35745</v>
      </c>
      <c r="J23" s="131">
        <f t="shared" si="12"/>
        <v>232527</v>
      </c>
      <c r="K23" s="131">
        <f t="shared" si="12"/>
        <v>39039</v>
      </c>
      <c r="L23" s="131">
        <f t="shared" si="12"/>
        <v>17357</v>
      </c>
      <c r="M23" s="131">
        <f t="shared" si="12"/>
        <v>2766</v>
      </c>
      <c r="N23" s="131">
        <f t="shared" si="12"/>
        <v>277309</v>
      </c>
      <c r="O23" s="133">
        <f t="shared" si="12"/>
        <v>24316</v>
      </c>
      <c r="P23" s="134">
        <f t="shared" si="12"/>
        <v>6307</v>
      </c>
      <c r="Q23" s="133">
        <f t="shared" si="12"/>
        <v>13956</v>
      </c>
      <c r="R23" s="134">
        <f t="shared" si="12"/>
        <v>5235</v>
      </c>
      <c r="S23" s="133">
        <f t="shared" si="12"/>
        <v>4051</v>
      </c>
      <c r="T23" s="134">
        <f t="shared" si="12"/>
        <v>536</v>
      </c>
      <c r="U23" s="133">
        <f t="shared" si="12"/>
        <v>73931</v>
      </c>
      <c r="V23" s="134">
        <f t="shared" si="12"/>
        <v>1675</v>
      </c>
      <c r="W23" s="133">
        <f t="shared" si="12"/>
        <v>643409</v>
      </c>
      <c r="X23" s="134">
        <f t="shared" si="12"/>
        <v>106114</v>
      </c>
      <c r="Y23" s="133">
        <f t="shared" si="12"/>
        <v>61314</v>
      </c>
      <c r="Z23" s="134">
        <f t="shared" si="12"/>
        <v>156256</v>
      </c>
      <c r="AA23" s="133">
        <f t="shared" si="12"/>
        <v>20175</v>
      </c>
      <c r="AB23" s="134">
        <f t="shared" si="12"/>
        <v>92788</v>
      </c>
      <c r="AC23" s="133">
        <f t="shared" si="12"/>
        <v>46035</v>
      </c>
      <c r="AD23" s="128">
        <f t="shared" si="12"/>
        <v>376753</v>
      </c>
      <c r="AE23" s="133">
        <f t="shared" si="12"/>
        <v>39108</v>
      </c>
      <c r="AF23" s="128">
        <f t="shared" si="12"/>
        <v>151046</v>
      </c>
      <c r="AG23" s="133">
        <f t="shared" si="12"/>
        <v>14930</v>
      </c>
      <c r="AH23" s="134">
        <f t="shared" si="12"/>
        <v>276834</v>
      </c>
      <c r="AI23" s="133">
        <f t="shared" si="12"/>
        <v>205677</v>
      </c>
      <c r="AJ23" s="134">
        <f t="shared" si="12"/>
        <v>60953</v>
      </c>
      <c r="AK23" s="133">
        <f t="shared" si="12"/>
        <v>52759</v>
      </c>
      <c r="AL23" s="134">
        <f t="shared" si="12"/>
        <v>43826</v>
      </c>
      <c r="AM23" s="133">
        <f t="shared" si="12"/>
        <v>65350</v>
      </c>
      <c r="AN23" s="134">
        <f t="shared" si="12"/>
        <v>107755</v>
      </c>
      <c r="AO23" s="131">
        <f t="shared" si="12"/>
        <v>46017</v>
      </c>
      <c r="AP23" s="131">
        <f aca="true" t="shared" si="13" ref="AP23:AZ23">AP18+AP22</f>
        <v>269932</v>
      </c>
      <c r="AQ23" s="131">
        <f t="shared" si="13"/>
        <v>40563</v>
      </c>
      <c r="AR23" s="133">
        <f t="shared" si="13"/>
        <v>19618</v>
      </c>
      <c r="AS23" s="133">
        <f t="shared" si="13"/>
        <v>40199</v>
      </c>
      <c r="AT23" s="133">
        <f t="shared" si="13"/>
        <v>75466</v>
      </c>
      <c r="AU23" s="135"/>
      <c r="AV23" s="133">
        <f t="shared" si="13"/>
        <v>67835</v>
      </c>
      <c r="AW23" s="134">
        <f t="shared" si="13"/>
        <v>94072</v>
      </c>
      <c r="AX23" s="133">
        <f t="shared" si="13"/>
        <v>64445</v>
      </c>
      <c r="AY23" s="134">
        <f t="shared" si="13"/>
        <v>139242</v>
      </c>
      <c r="AZ23" s="131">
        <f t="shared" si="13"/>
        <v>5094</v>
      </c>
      <c r="BA23" s="133">
        <f t="shared" si="12"/>
        <v>19636</v>
      </c>
      <c r="BB23" s="134">
        <f t="shared" si="12"/>
        <v>57538</v>
      </c>
      <c r="BC23" s="133">
        <f t="shared" si="12"/>
        <v>6358</v>
      </c>
      <c r="BD23" s="134">
        <f t="shared" si="12"/>
        <v>4643</v>
      </c>
      <c r="BE23" s="94">
        <f t="shared" si="12"/>
        <v>5050923</v>
      </c>
      <c r="BF23" s="30"/>
      <c r="BG23" s="64" t="s">
        <v>124</v>
      </c>
    </row>
    <row r="24" spans="1:59" ht="9.75" customHeight="1">
      <c r="A24" s="62"/>
      <c r="B24" s="63"/>
      <c r="C24" s="60"/>
      <c r="D24" s="9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1"/>
      <c r="AE24" s="60"/>
      <c r="AF24" s="61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2"/>
      <c r="BG24" s="63"/>
    </row>
    <row r="25" spans="1:59" ht="18" customHeight="1" thickBot="1">
      <c r="A25" s="65"/>
      <c r="B25" s="66" t="s">
        <v>123</v>
      </c>
      <c r="C25" s="54"/>
      <c r="D25" s="96"/>
      <c r="E25" s="59"/>
      <c r="F25" s="55"/>
      <c r="G25" s="55"/>
      <c r="H25" s="56"/>
      <c r="I25" s="57"/>
      <c r="J25" s="57"/>
      <c r="K25" s="57"/>
      <c r="L25" s="57"/>
      <c r="M25" s="57"/>
      <c r="N25" s="57"/>
      <c r="O25" s="55"/>
      <c r="P25" s="56"/>
      <c r="Q25" s="55"/>
      <c r="R25" s="56"/>
      <c r="S25" s="55"/>
      <c r="T25" s="56"/>
      <c r="U25" s="55"/>
      <c r="V25" s="56"/>
      <c r="W25" s="55"/>
      <c r="X25" s="56"/>
      <c r="Y25" s="55"/>
      <c r="Z25" s="56"/>
      <c r="AA25" s="55"/>
      <c r="AB25" s="56"/>
      <c r="AC25" s="55"/>
      <c r="AD25" s="58"/>
      <c r="AE25" s="55"/>
      <c r="AF25" s="58"/>
      <c r="AG25" s="55"/>
      <c r="AH25" s="56"/>
      <c r="AI25" s="55"/>
      <c r="AJ25" s="56"/>
      <c r="AK25" s="55"/>
      <c r="AL25" s="56"/>
      <c r="AM25" s="55"/>
      <c r="AN25" s="56"/>
      <c r="AO25" s="55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6"/>
      <c r="BB25" s="56"/>
      <c r="BC25" s="56"/>
      <c r="BD25" s="56"/>
      <c r="BE25" s="95"/>
      <c r="BF25" s="65"/>
      <c r="BG25" s="66" t="s">
        <v>123</v>
      </c>
    </row>
    <row r="26" spans="1:59" ht="12.75">
      <c r="A26" s="275">
        <v>2012</v>
      </c>
      <c r="B26" s="183">
        <v>1</v>
      </c>
      <c r="C26" s="88">
        <v>46399</v>
      </c>
      <c r="D26" s="98">
        <f>BE26-C26</f>
        <v>226944</v>
      </c>
      <c r="E26" s="205">
        <v>3285</v>
      </c>
      <c r="F26" s="86">
        <v>641</v>
      </c>
      <c r="G26" s="205">
        <v>1785</v>
      </c>
      <c r="H26" s="86">
        <v>331</v>
      </c>
      <c r="I26" s="205">
        <v>1015</v>
      </c>
      <c r="J26" s="90">
        <v>10131</v>
      </c>
      <c r="K26" s="205">
        <v>2211</v>
      </c>
      <c r="L26" s="86">
        <v>1144</v>
      </c>
      <c r="M26" s="205">
        <v>77</v>
      </c>
      <c r="N26" s="90">
        <v>15988</v>
      </c>
      <c r="O26" s="205">
        <v>867</v>
      </c>
      <c r="P26" s="86">
        <v>171</v>
      </c>
      <c r="Q26" s="205">
        <v>644</v>
      </c>
      <c r="R26" s="86">
        <v>271</v>
      </c>
      <c r="S26" s="205">
        <v>111</v>
      </c>
      <c r="T26" s="86">
        <v>21</v>
      </c>
      <c r="U26" s="205">
        <v>2515</v>
      </c>
      <c r="V26" s="86">
        <v>66</v>
      </c>
      <c r="W26" s="238">
        <v>24454</v>
      </c>
      <c r="X26" s="201">
        <v>4161</v>
      </c>
      <c r="Y26" s="205">
        <v>1729</v>
      </c>
      <c r="Z26" s="86">
        <v>5607</v>
      </c>
      <c r="AA26" s="205">
        <v>677</v>
      </c>
      <c r="AB26" s="201">
        <v>4300</v>
      </c>
      <c r="AC26" s="205">
        <v>1663</v>
      </c>
      <c r="AD26" s="90">
        <v>52206</v>
      </c>
      <c r="AE26" s="205">
        <v>1966</v>
      </c>
      <c r="AF26" s="86">
        <v>9435</v>
      </c>
      <c r="AG26" s="205">
        <v>673</v>
      </c>
      <c r="AH26" s="159">
        <v>14377</v>
      </c>
      <c r="AI26" s="238">
        <v>5590</v>
      </c>
      <c r="AJ26" s="86">
        <v>1870</v>
      </c>
      <c r="AK26" s="205">
        <v>2030</v>
      </c>
      <c r="AL26" s="86">
        <v>2156</v>
      </c>
      <c r="AM26" s="205">
        <v>5407</v>
      </c>
      <c r="AN26" s="86">
        <v>5045</v>
      </c>
      <c r="AO26" s="205">
        <v>1132</v>
      </c>
      <c r="AP26" s="90">
        <v>8168</v>
      </c>
      <c r="AQ26" s="205">
        <v>2085</v>
      </c>
      <c r="AR26" s="86">
        <v>632</v>
      </c>
      <c r="AS26" s="205">
        <v>1843</v>
      </c>
      <c r="AT26" s="86">
        <v>3485</v>
      </c>
      <c r="AU26" s="205">
        <v>595</v>
      </c>
      <c r="AV26" s="86">
        <v>3479</v>
      </c>
      <c r="AW26" s="205">
        <v>4649</v>
      </c>
      <c r="AX26" s="86">
        <v>4125</v>
      </c>
      <c r="AY26" s="205">
        <v>7538</v>
      </c>
      <c r="AZ26" s="86">
        <v>313</v>
      </c>
      <c r="BA26" s="205">
        <v>1061</v>
      </c>
      <c r="BB26" s="86">
        <v>2857</v>
      </c>
      <c r="BC26" s="205">
        <v>233</v>
      </c>
      <c r="BD26" s="87">
        <v>129</v>
      </c>
      <c r="BE26" s="260">
        <v>273343</v>
      </c>
      <c r="BF26" s="275">
        <v>2012</v>
      </c>
      <c r="BG26" s="183">
        <v>1</v>
      </c>
    </row>
    <row r="27" spans="1:59" ht="12.75">
      <c r="A27" s="276"/>
      <c r="B27" s="108">
        <v>2</v>
      </c>
      <c r="C27" s="89">
        <v>52364</v>
      </c>
      <c r="D27" s="99">
        <f>BE27-C27</f>
        <v>211045</v>
      </c>
      <c r="E27" s="206">
        <v>3473</v>
      </c>
      <c r="F27" s="11">
        <v>789</v>
      </c>
      <c r="G27" s="206">
        <v>3335</v>
      </c>
      <c r="H27" s="11">
        <v>223</v>
      </c>
      <c r="I27" s="206">
        <v>1493</v>
      </c>
      <c r="J27" s="15">
        <v>13394</v>
      </c>
      <c r="K27" s="206">
        <v>1156</v>
      </c>
      <c r="L27" s="11">
        <v>1507</v>
      </c>
      <c r="M27" s="206">
        <v>95</v>
      </c>
      <c r="N27" s="15">
        <v>15101</v>
      </c>
      <c r="O27" s="206">
        <v>1260</v>
      </c>
      <c r="P27" s="11">
        <v>166</v>
      </c>
      <c r="Q27" s="206">
        <v>511</v>
      </c>
      <c r="R27" s="11">
        <v>348</v>
      </c>
      <c r="S27" s="206">
        <v>216</v>
      </c>
      <c r="T27" s="11">
        <v>64</v>
      </c>
      <c r="U27" s="206">
        <v>3030</v>
      </c>
      <c r="V27" s="11">
        <v>70</v>
      </c>
      <c r="W27" s="239">
        <v>28608</v>
      </c>
      <c r="X27" s="200">
        <v>5335</v>
      </c>
      <c r="Y27" s="206">
        <v>2108</v>
      </c>
      <c r="Z27" s="11">
        <v>7037</v>
      </c>
      <c r="AA27" s="206">
        <v>1195</v>
      </c>
      <c r="AB27" s="200">
        <v>4969</v>
      </c>
      <c r="AC27" s="206">
        <v>1639</v>
      </c>
      <c r="AD27" s="15">
        <v>17060</v>
      </c>
      <c r="AE27" s="206">
        <v>1719</v>
      </c>
      <c r="AF27" s="11">
        <v>12609</v>
      </c>
      <c r="AG27" s="206">
        <v>972</v>
      </c>
      <c r="AH27" s="160">
        <v>21366</v>
      </c>
      <c r="AI27" s="239">
        <v>6965</v>
      </c>
      <c r="AJ27" s="11">
        <v>2158</v>
      </c>
      <c r="AK27" s="206">
        <v>2297</v>
      </c>
      <c r="AL27" s="11">
        <v>1992</v>
      </c>
      <c r="AM27" s="206">
        <v>2710</v>
      </c>
      <c r="AN27" s="11">
        <v>3880</v>
      </c>
      <c r="AO27" s="206">
        <v>1080</v>
      </c>
      <c r="AP27" s="15">
        <v>8708</v>
      </c>
      <c r="AQ27" s="206">
        <v>2022</v>
      </c>
      <c r="AR27" s="11">
        <v>543</v>
      </c>
      <c r="AS27" s="206">
        <v>1881</v>
      </c>
      <c r="AT27" s="11">
        <v>3343</v>
      </c>
      <c r="AU27" s="206">
        <v>610</v>
      </c>
      <c r="AV27" s="11">
        <v>2602</v>
      </c>
      <c r="AW27" s="206">
        <v>6641</v>
      </c>
      <c r="AX27" s="11">
        <v>4080</v>
      </c>
      <c r="AY27" s="206">
        <v>5733</v>
      </c>
      <c r="AZ27" s="11">
        <v>322</v>
      </c>
      <c r="BA27" s="206">
        <v>1024</v>
      </c>
      <c r="BB27" s="11">
        <v>1350</v>
      </c>
      <c r="BC27" s="206">
        <v>174</v>
      </c>
      <c r="BD27" s="12">
        <v>82</v>
      </c>
      <c r="BE27" s="202">
        <v>263409</v>
      </c>
      <c r="BF27" s="276"/>
      <c r="BG27" s="108">
        <v>2</v>
      </c>
    </row>
    <row r="28" spans="1:59" ht="13.5" thickBot="1">
      <c r="A28" s="276"/>
      <c r="B28" s="184">
        <v>3</v>
      </c>
      <c r="C28" s="89">
        <v>61787</v>
      </c>
      <c r="D28" s="100">
        <f>BE28-C28</f>
        <v>363400</v>
      </c>
      <c r="E28" s="206">
        <v>5645</v>
      </c>
      <c r="F28" s="11">
        <v>1133</v>
      </c>
      <c r="G28" s="206">
        <v>5115</v>
      </c>
      <c r="H28" s="11">
        <v>466</v>
      </c>
      <c r="I28" s="206">
        <v>3012</v>
      </c>
      <c r="J28" s="15">
        <v>17426</v>
      </c>
      <c r="K28" s="206">
        <v>3578</v>
      </c>
      <c r="L28" s="11">
        <v>2003</v>
      </c>
      <c r="M28" s="206">
        <v>118</v>
      </c>
      <c r="N28" s="15">
        <v>42817</v>
      </c>
      <c r="O28" s="206">
        <v>2947</v>
      </c>
      <c r="P28" s="11">
        <v>184</v>
      </c>
      <c r="Q28" s="206">
        <v>1059</v>
      </c>
      <c r="R28" s="11">
        <v>369</v>
      </c>
      <c r="S28" s="206">
        <v>210</v>
      </c>
      <c r="T28" s="11">
        <v>34</v>
      </c>
      <c r="U28" s="206">
        <v>8917</v>
      </c>
      <c r="V28" s="11">
        <v>101</v>
      </c>
      <c r="W28" s="239">
        <v>50704</v>
      </c>
      <c r="X28" s="200">
        <v>7173</v>
      </c>
      <c r="Y28" s="206">
        <v>3347</v>
      </c>
      <c r="Z28" s="11">
        <v>9346</v>
      </c>
      <c r="AA28" s="206">
        <v>1480</v>
      </c>
      <c r="AB28" s="200">
        <v>8232</v>
      </c>
      <c r="AC28" s="206">
        <v>2950</v>
      </c>
      <c r="AD28" s="15">
        <v>35692</v>
      </c>
      <c r="AE28" s="206">
        <v>3895</v>
      </c>
      <c r="AF28" s="11">
        <v>15415</v>
      </c>
      <c r="AG28" s="206">
        <v>1729</v>
      </c>
      <c r="AH28" s="160">
        <v>25742</v>
      </c>
      <c r="AI28" s="239">
        <v>12531</v>
      </c>
      <c r="AJ28" s="11">
        <v>3967</v>
      </c>
      <c r="AK28" s="206">
        <v>3494</v>
      </c>
      <c r="AL28" s="11">
        <v>2568</v>
      </c>
      <c r="AM28" s="206">
        <v>6862</v>
      </c>
      <c r="AN28" s="11">
        <v>8818</v>
      </c>
      <c r="AO28" s="206">
        <v>2402</v>
      </c>
      <c r="AP28" s="15">
        <v>17649</v>
      </c>
      <c r="AQ28" s="206">
        <v>2149</v>
      </c>
      <c r="AR28" s="11">
        <v>1064</v>
      </c>
      <c r="AS28" s="206">
        <v>2653</v>
      </c>
      <c r="AT28" s="11">
        <v>4326</v>
      </c>
      <c r="AU28" s="206">
        <v>948</v>
      </c>
      <c r="AV28" s="11">
        <v>5131</v>
      </c>
      <c r="AW28" s="206">
        <v>9103</v>
      </c>
      <c r="AX28" s="11">
        <v>4140</v>
      </c>
      <c r="AY28" s="206">
        <v>9771</v>
      </c>
      <c r="AZ28" s="11">
        <v>294</v>
      </c>
      <c r="BA28" s="206">
        <v>1654</v>
      </c>
      <c r="BB28" s="11">
        <v>2551</v>
      </c>
      <c r="BC28" s="206">
        <v>232</v>
      </c>
      <c r="BD28" s="12">
        <v>254</v>
      </c>
      <c r="BE28" s="202">
        <v>425187</v>
      </c>
      <c r="BF28" s="276"/>
      <c r="BG28" s="184">
        <v>3</v>
      </c>
    </row>
    <row r="29" spans="1:59" ht="12.75">
      <c r="A29" s="276"/>
      <c r="B29" s="185" t="s">
        <v>107</v>
      </c>
      <c r="C29" s="76">
        <f aca="true" t="shared" si="14" ref="C29:AI29">SUM(C26:C28)</f>
        <v>160550</v>
      </c>
      <c r="D29" s="104">
        <f>BE29-C29</f>
        <v>801389</v>
      </c>
      <c r="E29" s="37">
        <f t="shared" si="14"/>
        <v>12403</v>
      </c>
      <c r="F29" s="36">
        <f t="shared" si="14"/>
        <v>2563</v>
      </c>
      <c r="G29" s="37">
        <f t="shared" si="14"/>
        <v>10235</v>
      </c>
      <c r="H29" s="36">
        <f t="shared" si="14"/>
        <v>1020</v>
      </c>
      <c r="I29" s="37">
        <f t="shared" si="14"/>
        <v>5520</v>
      </c>
      <c r="J29" s="39">
        <f t="shared" si="14"/>
        <v>40951</v>
      </c>
      <c r="K29" s="37">
        <f t="shared" si="14"/>
        <v>6945</v>
      </c>
      <c r="L29" s="36">
        <f t="shared" si="14"/>
        <v>4654</v>
      </c>
      <c r="M29" s="37">
        <f t="shared" si="14"/>
        <v>290</v>
      </c>
      <c r="N29" s="39">
        <f t="shared" si="14"/>
        <v>73906</v>
      </c>
      <c r="O29" s="37">
        <f t="shared" si="14"/>
        <v>5074</v>
      </c>
      <c r="P29" s="36">
        <f t="shared" si="14"/>
        <v>521</v>
      </c>
      <c r="Q29" s="37">
        <f t="shared" si="14"/>
        <v>2214</v>
      </c>
      <c r="R29" s="36">
        <f t="shared" si="14"/>
        <v>988</v>
      </c>
      <c r="S29" s="37">
        <f t="shared" si="14"/>
        <v>537</v>
      </c>
      <c r="T29" s="36">
        <f t="shared" si="14"/>
        <v>119</v>
      </c>
      <c r="U29" s="37">
        <f t="shared" si="14"/>
        <v>14462</v>
      </c>
      <c r="V29" s="36">
        <f t="shared" si="14"/>
        <v>237</v>
      </c>
      <c r="W29" s="40">
        <f t="shared" si="14"/>
        <v>103766</v>
      </c>
      <c r="X29" s="39">
        <f t="shared" si="14"/>
        <v>16669</v>
      </c>
      <c r="Y29" s="37">
        <f t="shared" si="14"/>
        <v>7184</v>
      </c>
      <c r="Z29" s="39">
        <f t="shared" si="14"/>
        <v>21990</v>
      </c>
      <c r="AA29" s="37">
        <f t="shared" si="14"/>
        <v>3352</v>
      </c>
      <c r="AB29" s="39">
        <f t="shared" si="14"/>
        <v>17501</v>
      </c>
      <c r="AC29" s="37">
        <f t="shared" si="14"/>
        <v>6252</v>
      </c>
      <c r="AD29" s="39">
        <f t="shared" si="14"/>
        <v>104958</v>
      </c>
      <c r="AE29" s="37">
        <f t="shared" si="14"/>
        <v>7580</v>
      </c>
      <c r="AF29" s="243">
        <f t="shared" si="14"/>
        <v>37459</v>
      </c>
      <c r="AG29" s="37">
        <f t="shared" si="14"/>
        <v>3374</v>
      </c>
      <c r="AH29" s="39">
        <f t="shared" si="14"/>
        <v>61485</v>
      </c>
      <c r="AI29" s="40">
        <f t="shared" si="14"/>
        <v>25086</v>
      </c>
      <c r="AJ29" s="36">
        <f aca="true" t="shared" si="15" ref="AJ29:BE29">SUM(AJ26:AJ28)</f>
        <v>7995</v>
      </c>
      <c r="AK29" s="37">
        <f t="shared" si="15"/>
        <v>7821</v>
      </c>
      <c r="AL29" s="36">
        <f t="shared" si="15"/>
        <v>6716</v>
      </c>
      <c r="AM29" s="37">
        <f t="shared" si="15"/>
        <v>14979</v>
      </c>
      <c r="AN29" s="36">
        <f t="shared" si="15"/>
        <v>17743</v>
      </c>
      <c r="AO29" s="37">
        <f t="shared" si="15"/>
        <v>4614</v>
      </c>
      <c r="AP29" s="39">
        <f t="shared" si="15"/>
        <v>34525</v>
      </c>
      <c r="AQ29" s="37">
        <f t="shared" si="15"/>
        <v>6256</v>
      </c>
      <c r="AR29" s="36">
        <f t="shared" si="15"/>
        <v>2239</v>
      </c>
      <c r="AS29" s="37">
        <f t="shared" si="15"/>
        <v>6377</v>
      </c>
      <c r="AT29" s="36">
        <f t="shared" si="15"/>
        <v>11154</v>
      </c>
      <c r="AU29" s="37">
        <f t="shared" si="15"/>
        <v>2153</v>
      </c>
      <c r="AV29" s="36">
        <f t="shared" si="15"/>
        <v>11212</v>
      </c>
      <c r="AW29" s="37">
        <f t="shared" si="15"/>
        <v>20393</v>
      </c>
      <c r="AX29" s="36">
        <f t="shared" si="15"/>
        <v>12345</v>
      </c>
      <c r="AY29" s="37">
        <f t="shared" si="15"/>
        <v>23042</v>
      </c>
      <c r="AZ29" s="36">
        <f t="shared" si="15"/>
        <v>929</v>
      </c>
      <c r="BA29" s="37">
        <f t="shared" si="15"/>
        <v>3739</v>
      </c>
      <c r="BB29" s="36">
        <f t="shared" si="15"/>
        <v>6758</v>
      </c>
      <c r="BC29" s="37">
        <f t="shared" si="15"/>
        <v>639</v>
      </c>
      <c r="BD29" s="38">
        <f t="shared" si="15"/>
        <v>465</v>
      </c>
      <c r="BE29" s="261">
        <f t="shared" si="15"/>
        <v>961939</v>
      </c>
      <c r="BF29" s="276"/>
      <c r="BG29" s="185" t="s">
        <v>107</v>
      </c>
    </row>
    <row r="30" spans="1:59" s="16" customFormat="1" ht="12.75">
      <c r="A30" s="276"/>
      <c r="B30" s="186" t="s">
        <v>117</v>
      </c>
      <c r="C30" s="77">
        <f>C29/C8*100</f>
        <v>106.22390716076828</v>
      </c>
      <c r="D30" s="105">
        <f>D29/D8*100</f>
        <v>119.35502127539159</v>
      </c>
      <c r="E30" s="101">
        <f aca="true" t="shared" si="16" ref="E30:P30">E29/E8*100</f>
        <v>113.74724871606749</v>
      </c>
      <c r="F30" s="103">
        <f t="shared" si="16"/>
        <v>93.36976320582878</v>
      </c>
      <c r="G30" s="101">
        <f t="shared" si="16"/>
        <v>125</v>
      </c>
      <c r="H30" s="103">
        <f t="shared" si="16"/>
        <v>87.32876712328768</v>
      </c>
      <c r="I30" s="101">
        <f t="shared" si="16"/>
        <v>115.36050156739812</v>
      </c>
      <c r="J30" s="103">
        <f t="shared" si="16"/>
        <v>104.75276903793518</v>
      </c>
      <c r="K30" s="101">
        <f t="shared" si="16"/>
        <v>134.28074245939678</v>
      </c>
      <c r="L30" s="103">
        <f t="shared" si="16"/>
        <v>113.0709426627794</v>
      </c>
      <c r="M30" s="101">
        <f t="shared" si="16"/>
        <v>73.23232323232324</v>
      </c>
      <c r="N30" s="103">
        <f t="shared" si="16"/>
        <v>130.21706956092748</v>
      </c>
      <c r="O30" s="101">
        <f t="shared" si="16"/>
        <v>161.38676844783714</v>
      </c>
      <c r="P30" s="103">
        <f t="shared" si="16"/>
        <v>50.241080038572804</v>
      </c>
      <c r="Q30" s="101">
        <f aca="true" t="shared" si="17" ref="Q30:AT30">Q29/Q8*100</f>
        <v>114.53698913605794</v>
      </c>
      <c r="R30" s="103">
        <f t="shared" si="17"/>
        <v>137.79637377963738</v>
      </c>
      <c r="S30" s="101">
        <f t="shared" si="17"/>
        <v>72.66576454668471</v>
      </c>
      <c r="T30" s="103">
        <f t="shared" si="17"/>
        <v>87.5</v>
      </c>
      <c r="U30" s="101">
        <f t="shared" si="17"/>
        <v>104.09558770603901</v>
      </c>
      <c r="V30" s="103">
        <f t="shared" si="17"/>
        <v>126.06382978723406</v>
      </c>
      <c r="W30" s="101">
        <f t="shared" si="17"/>
        <v>120.80422836919065</v>
      </c>
      <c r="X30" s="103">
        <f t="shared" si="17"/>
        <v>109.82342864672552</v>
      </c>
      <c r="Y30" s="101">
        <f t="shared" si="17"/>
        <v>77.68166089965398</v>
      </c>
      <c r="Z30" s="103">
        <f t="shared" si="17"/>
        <v>130.69059788422678</v>
      </c>
      <c r="AA30" s="101">
        <f t="shared" si="17"/>
        <v>105.9083728278041</v>
      </c>
      <c r="AB30" s="103">
        <f t="shared" si="17"/>
        <v>118.01078894133512</v>
      </c>
      <c r="AC30" s="101">
        <f t="shared" si="17"/>
        <v>77.52976190476191</v>
      </c>
      <c r="AD30" s="103">
        <f t="shared" si="17"/>
        <v>138.28640693553277</v>
      </c>
      <c r="AE30" s="101">
        <f t="shared" si="17"/>
        <v>74.78295185477506</v>
      </c>
      <c r="AF30" s="103">
        <f t="shared" si="17"/>
        <v>133.1638819765375</v>
      </c>
      <c r="AG30" s="101">
        <f t="shared" si="17"/>
        <v>152.53164556962025</v>
      </c>
      <c r="AH30" s="103">
        <f t="shared" si="17"/>
        <v>109.75348530015529</v>
      </c>
      <c r="AI30" s="101">
        <f t="shared" si="17"/>
        <v>98.68995633187772</v>
      </c>
      <c r="AJ30" s="103">
        <f t="shared" si="17"/>
        <v>114.45955619183965</v>
      </c>
      <c r="AK30" s="101">
        <f t="shared" si="17"/>
        <v>103.46606694007143</v>
      </c>
      <c r="AL30" s="103">
        <f t="shared" si="17"/>
        <v>113.77265797052347</v>
      </c>
      <c r="AM30" s="101">
        <f t="shared" si="17"/>
        <v>108.65370665892935</v>
      </c>
      <c r="AN30" s="103">
        <f t="shared" si="17"/>
        <v>105.93468266762194</v>
      </c>
      <c r="AO30" s="101">
        <f t="shared" si="17"/>
        <v>104.57842248413418</v>
      </c>
      <c r="AP30" s="103">
        <f t="shared" si="17"/>
        <v>118.01804881383742</v>
      </c>
      <c r="AQ30" s="101">
        <f t="shared" si="17"/>
        <v>123.66080253014428</v>
      </c>
      <c r="AR30" s="103">
        <f t="shared" si="17"/>
        <v>117.7801157285639</v>
      </c>
      <c r="AS30" s="101">
        <f t="shared" si="17"/>
        <v>129.24604783137414</v>
      </c>
      <c r="AT30" s="103">
        <f t="shared" si="17"/>
        <v>132.991534517706</v>
      </c>
      <c r="AU30" s="101"/>
      <c r="AV30" s="103">
        <f aca="true" t="shared" si="18" ref="AV30:BE30">AV29/AV8*100</f>
        <v>143.4676903390915</v>
      </c>
      <c r="AW30" s="101">
        <f t="shared" si="18"/>
        <v>132.63739837398373</v>
      </c>
      <c r="AX30" s="103">
        <f t="shared" si="18"/>
        <v>146.09467455621302</v>
      </c>
      <c r="AY30" s="101">
        <f t="shared" si="18"/>
        <v>125.09229098805645</v>
      </c>
      <c r="AZ30" s="103">
        <f t="shared" si="18"/>
        <v>142.92307692307693</v>
      </c>
      <c r="BA30" s="101">
        <f t="shared" si="18"/>
        <v>110.98248738498071</v>
      </c>
      <c r="BB30" s="103">
        <f t="shared" si="18"/>
        <v>132.3022709475333</v>
      </c>
      <c r="BC30" s="101">
        <f t="shared" si="18"/>
        <v>116.6058394160584</v>
      </c>
      <c r="BD30" s="102">
        <f t="shared" si="18"/>
        <v>73.22834645669292</v>
      </c>
      <c r="BE30" s="105">
        <f t="shared" si="18"/>
        <v>116.9422643014141</v>
      </c>
      <c r="BF30" s="276"/>
      <c r="BG30" s="186" t="s">
        <v>117</v>
      </c>
    </row>
    <row r="31" spans="1:59" s="16" customFormat="1" ht="13.5" thickBot="1">
      <c r="A31" s="276"/>
      <c r="B31" s="187" t="s">
        <v>125</v>
      </c>
      <c r="C31" s="78">
        <f>C29-C8</f>
        <v>9407</v>
      </c>
      <c r="D31" s="106">
        <f>D29-D8</f>
        <v>129956</v>
      </c>
      <c r="E31" s="44">
        <f aca="true" t="shared" si="19" ref="E31:BE31">E29-E8</f>
        <v>1499</v>
      </c>
      <c r="F31" s="222">
        <f t="shared" si="19"/>
        <v>-182</v>
      </c>
      <c r="G31" s="44">
        <f t="shared" si="19"/>
        <v>2047</v>
      </c>
      <c r="H31" s="222">
        <f t="shared" si="19"/>
        <v>-148</v>
      </c>
      <c r="I31" s="44">
        <f t="shared" si="19"/>
        <v>735</v>
      </c>
      <c r="J31" s="222">
        <f t="shared" si="19"/>
        <v>1858</v>
      </c>
      <c r="K31" s="44">
        <f t="shared" si="19"/>
        <v>1773</v>
      </c>
      <c r="L31" s="222">
        <f t="shared" si="19"/>
        <v>538</v>
      </c>
      <c r="M31" s="44">
        <f t="shared" si="19"/>
        <v>-106</v>
      </c>
      <c r="N31" s="222">
        <f t="shared" si="19"/>
        <v>17150</v>
      </c>
      <c r="O31" s="44">
        <f>O29-O8</f>
        <v>1930</v>
      </c>
      <c r="P31" s="222">
        <f t="shared" si="19"/>
        <v>-516</v>
      </c>
      <c r="Q31" s="44">
        <f t="shared" si="19"/>
        <v>281</v>
      </c>
      <c r="R31" s="222">
        <f t="shared" si="19"/>
        <v>271</v>
      </c>
      <c r="S31" s="44">
        <f t="shared" si="19"/>
        <v>-202</v>
      </c>
      <c r="T31" s="222">
        <f t="shared" si="19"/>
        <v>-17</v>
      </c>
      <c r="U31" s="44">
        <f t="shared" si="19"/>
        <v>569</v>
      </c>
      <c r="V31" s="222">
        <f t="shared" si="19"/>
        <v>49</v>
      </c>
      <c r="W31" s="44">
        <f t="shared" si="19"/>
        <v>17870</v>
      </c>
      <c r="X31" s="222">
        <f t="shared" si="19"/>
        <v>1491</v>
      </c>
      <c r="Y31" s="44">
        <f t="shared" si="19"/>
        <v>-2064</v>
      </c>
      <c r="Z31" s="222">
        <f>Z29-Z8</f>
        <v>5164</v>
      </c>
      <c r="AA31" s="44">
        <f t="shared" si="19"/>
        <v>187</v>
      </c>
      <c r="AB31" s="222">
        <f t="shared" si="19"/>
        <v>2671</v>
      </c>
      <c r="AC31" s="44">
        <f t="shared" si="19"/>
        <v>-1812</v>
      </c>
      <c r="AD31" s="222">
        <f t="shared" si="19"/>
        <v>29059</v>
      </c>
      <c r="AE31" s="44">
        <f t="shared" si="19"/>
        <v>-2556</v>
      </c>
      <c r="AF31" s="222">
        <f t="shared" si="19"/>
        <v>9329</v>
      </c>
      <c r="AG31" s="44">
        <f t="shared" si="19"/>
        <v>1162</v>
      </c>
      <c r="AH31" s="222">
        <f t="shared" si="19"/>
        <v>5464</v>
      </c>
      <c r="AI31" s="44">
        <f t="shared" si="19"/>
        <v>-333</v>
      </c>
      <c r="AJ31" s="222">
        <f t="shared" si="19"/>
        <v>1010</v>
      </c>
      <c r="AK31" s="44">
        <f>AK29-AK8</f>
        <v>262</v>
      </c>
      <c r="AL31" s="222">
        <f t="shared" si="19"/>
        <v>813</v>
      </c>
      <c r="AM31" s="44">
        <f t="shared" si="19"/>
        <v>1193</v>
      </c>
      <c r="AN31" s="222">
        <f t="shared" si="19"/>
        <v>994</v>
      </c>
      <c r="AO31" s="44">
        <f t="shared" si="19"/>
        <v>202</v>
      </c>
      <c r="AP31" s="222">
        <f t="shared" si="19"/>
        <v>5271</v>
      </c>
      <c r="AQ31" s="44">
        <f t="shared" si="19"/>
        <v>1197</v>
      </c>
      <c r="AR31" s="222">
        <f t="shared" si="19"/>
        <v>338</v>
      </c>
      <c r="AS31" s="44">
        <f>AS29-AS8</f>
        <v>1443</v>
      </c>
      <c r="AT31" s="222">
        <f t="shared" si="19"/>
        <v>2767</v>
      </c>
      <c r="AU31" s="44">
        <f t="shared" si="19"/>
        <v>2153</v>
      </c>
      <c r="AV31" s="222">
        <f t="shared" si="19"/>
        <v>3397</v>
      </c>
      <c r="AW31" s="44">
        <f t="shared" si="19"/>
        <v>5018</v>
      </c>
      <c r="AX31" s="222">
        <f t="shared" si="19"/>
        <v>3895</v>
      </c>
      <c r="AY31" s="44">
        <f t="shared" si="19"/>
        <v>4622</v>
      </c>
      <c r="AZ31" s="222">
        <f t="shared" si="19"/>
        <v>279</v>
      </c>
      <c r="BA31" s="44">
        <f t="shared" si="19"/>
        <v>370</v>
      </c>
      <c r="BB31" s="222">
        <f t="shared" si="19"/>
        <v>1650</v>
      </c>
      <c r="BC31" s="44">
        <f t="shared" si="19"/>
        <v>91</v>
      </c>
      <c r="BD31" s="43">
        <f>BD29-BD8</f>
        <v>-170</v>
      </c>
      <c r="BE31" s="106">
        <f t="shared" si="19"/>
        <v>139363</v>
      </c>
      <c r="BF31" s="276"/>
      <c r="BG31" s="187" t="s">
        <v>125</v>
      </c>
    </row>
    <row r="32" spans="1:59" ht="12.75">
      <c r="A32" s="276"/>
      <c r="B32" s="183">
        <v>4</v>
      </c>
      <c r="C32" s="89">
        <v>57956</v>
      </c>
      <c r="D32" s="202">
        <f>SUM(E32:BD32)</f>
        <v>434914</v>
      </c>
      <c r="E32" s="206">
        <v>6552</v>
      </c>
      <c r="F32" s="11">
        <v>1857</v>
      </c>
      <c r="G32" s="206">
        <v>8963</v>
      </c>
      <c r="H32" s="11">
        <v>333</v>
      </c>
      <c r="I32" s="206">
        <v>4694</v>
      </c>
      <c r="J32" s="15">
        <v>22562</v>
      </c>
      <c r="K32" s="206">
        <v>4988</v>
      </c>
      <c r="L32" s="11">
        <v>1568</v>
      </c>
      <c r="M32" s="206">
        <v>403</v>
      </c>
      <c r="N32" s="15">
        <v>42791</v>
      </c>
      <c r="O32" s="206">
        <v>5107</v>
      </c>
      <c r="P32" s="11">
        <v>159</v>
      </c>
      <c r="Q32" s="206">
        <v>1416</v>
      </c>
      <c r="R32" s="11">
        <v>519</v>
      </c>
      <c r="S32" s="206">
        <v>277</v>
      </c>
      <c r="T32" s="11">
        <v>56</v>
      </c>
      <c r="U32" s="206">
        <v>6907</v>
      </c>
      <c r="V32" s="11">
        <v>120</v>
      </c>
      <c r="W32" s="239">
        <v>66682</v>
      </c>
      <c r="X32" s="200">
        <v>8913</v>
      </c>
      <c r="Y32" s="206">
        <v>5407</v>
      </c>
      <c r="Z32" s="11">
        <v>12920</v>
      </c>
      <c r="AA32" s="206">
        <v>1960</v>
      </c>
      <c r="AB32" s="200">
        <v>8959</v>
      </c>
      <c r="AC32" s="206">
        <v>3633</v>
      </c>
      <c r="AD32" s="15">
        <v>43843</v>
      </c>
      <c r="AE32" s="206">
        <v>2005</v>
      </c>
      <c r="AF32" s="11">
        <v>11396</v>
      </c>
      <c r="AG32" s="206">
        <v>2072</v>
      </c>
      <c r="AH32" s="160">
        <v>23643</v>
      </c>
      <c r="AI32" s="239">
        <v>15379</v>
      </c>
      <c r="AJ32" s="11">
        <v>8353</v>
      </c>
      <c r="AK32" s="206">
        <v>5987</v>
      </c>
      <c r="AL32" s="11">
        <v>4281</v>
      </c>
      <c r="AM32" s="206">
        <v>6864</v>
      </c>
      <c r="AN32" s="11">
        <v>8793</v>
      </c>
      <c r="AO32" s="206">
        <v>3791</v>
      </c>
      <c r="AP32" s="15">
        <v>27083</v>
      </c>
      <c r="AQ32" s="206">
        <v>3766</v>
      </c>
      <c r="AR32" s="11">
        <v>2034</v>
      </c>
      <c r="AS32" s="206">
        <v>3692</v>
      </c>
      <c r="AT32" s="11">
        <v>7052</v>
      </c>
      <c r="AU32" s="206">
        <v>2210</v>
      </c>
      <c r="AV32" s="11">
        <v>4945</v>
      </c>
      <c r="AW32" s="206">
        <v>7499</v>
      </c>
      <c r="AX32" s="11">
        <v>5920</v>
      </c>
      <c r="AY32" s="206">
        <v>10199</v>
      </c>
      <c r="AZ32" s="11">
        <v>532</v>
      </c>
      <c r="BA32" s="206">
        <v>1609</v>
      </c>
      <c r="BB32" s="11">
        <v>3519</v>
      </c>
      <c r="BC32" s="206">
        <v>372</v>
      </c>
      <c r="BD32" s="12">
        <v>329</v>
      </c>
      <c r="BE32" s="202">
        <v>492870</v>
      </c>
      <c r="BF32" s="276"/>
      <c r="BG32" s="183">
        <v>4</v>
      </c>
    </row>
    <row r="33" spans="1:59" ht="12.75">
      <c r="A33" s="276"/>
      <c r="B33" s="108">
        <v>5</v>
      </c>
      <c r="C33" s="89">
        <v>62884</v>
      </c>
      <c r="D33" s="202">
        <f>SUM(E33:BD33)</f>
        <v>456128</v>
      </c>
      <c r="E33" s="206">
        <v>5171</v>
      </c>
      <c r="F33" s="11">
        <v>2361</v>
      </c>
      <c r="G33" s="206">
        <v>8259</v>
      </c>
      <c r="H33" s="11">
        <v>608</v>
      </c>
      <c r="I33" s="206">
        <v>3833</v>
      </c>
      <c r="J33" s="15">
        <v>27490</v>
      </c>
      <c r="K33" s="206">
        <v>1908</v>
      </c>
      <c r="L33" s="11">
        <v>1543</v>
      </c>
      <c r="M33" s="206">
        <v>289</v>
      </c>
      <c r="N33" s="15">
        <v>21542</v>
      </c>
      <c r="O33" s="206">
        <v>1316</v>
      </c>
      <c r="P33" s="11">
        <v>136</v>
      </c>
      <c r="Q33" s="206">
        <v>1205</v>
      </c>
      <c r="R33" s="11">
        <v>647</v>
      </c>
      <c r="S33" s="206">
        <v>232</v>
      </c>
      <c r="T33" s="11">
        <v>49</v>
      </c>
      <c r="U33" s="206">
        <v>6997</v>
      </c>
      <c r="V33" s="11">
        <v>122</v>
      </c>
      <c r="W33" s="239">
        <v>64119</v>
      </c>
      <c r="X33" s="200">
        <v>9673</v>
      </c>
      <c r="Y33" s="206">
        <v>4901</v>
      </c>
      <c r="Z33" s="11">
        <v>19775</v>
      </c>
      <c r="AA33" s="206">
        <v>1526</v>
      </c>
      <c r="AB33" s="200">
        <v>11263</v>
      </c>
      <c r="AC33" s="206">
        <v>3377</v>
      </c>
      <c r="AD33" s="15">
        <v>44596</v>
      </c>
      <c r="AE33" s="206">
        <v>1346</v>
      </c>
      <c r="AF33" s="11">
        <v>15212</v>
      </c>
      <c r="AG33" s="206">
        <v>1395</v>
      </c>
      <c r="AH33" s="160">
        <v>24824</v>
      </c>
      <c r="AI33" s="239">
        <v>13553</v>
      </c>
      <c r="AJ33" s="11">
        <v>8634</v>
      </c>
      <c r="AK33" s="206">
        <v>6847</v>
      </c>
      <c r="AL33" s="11">
        <v>4192</v>
      </c>
      <c r="AM33" s="206">
        <v>7939</v>
      </c>
      <c r="AN33" s="11">
        <v>8856</v>
      </c>
      <c r="AO33" s="206">
        <v>7238</v>
      </c>
      <c r="AP33" s="15">
        <v>37450</v>
      </c>
      <c r="AQ33" s="206">
        <v>6145</v>
      </c>
      <c r="AR33" s="11">
        <v>1844</v>
      </c>
      <c r="AS33" s="206">
        <v>6228</v>
      </c>
      <c r="AT33" s="11">
        <v>9530</v>
      </c>
      <c r="AU33" s="206">
        <v>3725</v>
      </c>
      <c r="AV33" s="11">
        <v>5369</v>
      </c>
      <c r="AW33" s="206">
        <v>11348</v>
      </c>
      <c r="AX33" s="11">
        <v>8870</v>
      </c>
      <c r="AY33" s="206">
        <v>12295</v>
      </c>
      <c r="AZ33" s="11">
        <v>495</v>
      </c>
      <c r="BA33" s="206">
        <v>1976</v>
      </c>
      <c r="BB33" s="11">
        <v>6585</v>
      </c>
      <c r="BC33" s="206">
        <v>826</v>
      </c>
      <c r="BD33" s="12">
        <v>468</v>
      </c>
      <c r="BE33" s="202">
        <v>519012</v>
      </c>
      <c r="BF33" s="276"/>
      <c r="BG33" s="108">
        <v>5</v>
      </c>
    </row>
    <row r="34" spans="1:59" ht="12.75">
      <c r="A34" s="276"/>
      <c r="B34" s="188">
        <v>6</v>
      </c>
      <c r="C34" s="89">
        <v>57122</v>
      </c>
      <c r="D34" s="202">
        <f>SUM(E34:BD34)</f>
        <v>430153</v>
      </c>
      <c r="E34" s="206">
        <v>4522</v>
      </c>
      <c r="F34" s="11">
        <v>1703</v>
      </c>
      <c r="G34" s="206">
        <v>5856</v>
      </c>
      <c r="H34" s="11">
        <v>849</v>
      </c>
      <c r="I34" s="206">
        <v>3605</v>
      </c>
      <c r="J34" s="15">
        <v>21547</v>
      </c>
      <c r="K34" s="206">
        <v>4856</v>
      </c>
      <c r="L34" s="11">
        <v>1498</v>
      </c>
      <c r="M34" s="206">
        <v>227</v>
      </c>
      <c r="N34" s="15">
        <v>17164</v>
      </c>
      <c r="O34" s="206">
        <v>1080</v>
      </c>
      <c r="P34" s="11">
        <v>200</v>
      </c>
      <c r="Q34" s="206">
        <v>1513</v>
      </c>
      <c r="R34" s="11">
        <v>728</v>
      </c>
      <c r="S34" s="206">
        <v>279</v>
      </c>
      <c r="T34" s="11">
        <v>65</v>
      </c>
      <c r="U34" s="206">
        <v>5761</v>
      </c>
      <c r="V34" s="11">
        <v>131</v>
      </c>
      <c r="W34" s="239">
        <v>60800</v>
      </c>
      <c r="X34" s="200">
        <v>8605</v>
      </c>
      <c r="Y34" s="206">
        <v>3910</v>
      </c>
      <c r="Z34" s="11">
        <v>16048</v>
      </c>
      <c r="AA34" s="206">
        <v>2270</v>
      </c>
      <c r="AB34" s="200">
        <v>9434</v>
      </c>
      <c r="AC34" s="206">
        <v>3590</v>
      </c>
      <c r="AD34" s="15">
        <v>35820</v>
      </c>
      <c r="AE34" s="206">
        <v>1839</v>
      </c>
      <c r="AF34" s="11">
        <v>15289</v>
      </c>
      <c r="AG34" s="206">
        <v>1537</v>
      </c>
      <c r="AH34" s="160">
        <v>27335</v>
      </c>
      <c r="AI34" s="239">
        <v>16894</v>
      </c>
      <c r="AJ34" s="11">
        <v>5513</v>
      </c>
      <c r="AK34" s="206">
        <v>5994</v>
      </c>
      <c r="AL34" s="11">
        <v>5311</v>
      </c>
      <c r="AM34" s="206">
        <v>6679</v>
      </c>
      <c r="AN34" s="11">
        <v>7244</v>
      </c>
      <c r="AO34" s="206">
        <v>5852</v>
      </c>
      <c r="AP34" s="15">
        <v>39469</v>
      </c>
      <c r="AQ34" s="206">
        <v>4888</v>
      </c>
      <c r="AR34" s="11">
        <v>3035</v>
      </c>
      <c r="AS34" s="206">
        <v>6843</v>
      </c>
      <c r="AT34" s="11">
        <v>10021</v>
      </c>
      <c r="AU34" s="206">
        <v>2700</v>
      </c>
      <c r="AV34" s="11">
        <v>6573</v>
      </c>
      <c r="AW34" s="206">
        <v>9673</v>
      </c>
      <c r="AX34" s="11">
        <v>9007</v>
      </c>
      <c r="AY34" s="206">
        <v>13544</v>
      </c>
      <c r="AZ34" s="11">
        <v>644</v>
      </c>
      <c r="BA34" s="206">
        <v>2615</v>
      </c>
      <c r="BB34" s="11">
        <v>8012</v>
      </c>
      <c r="BC34" s="206">
        <v>1023</v>
      </c>
      <c r="BD34" s="12">
        <v>558</v>
      </c>
      <c r="BE34" s="202">
        <v>487275</v>
      </c>
      <c r="BF34" s="276"/>
      <c r="BG34" s="188">
        <v>6</v>
      </c>
    </row>
    <row r="35" spans="1:59" ht="12.75">
      <c r="A35" s="276"/>
      <c r="B35" s="110" t="s">
        <v>109</v>
      </c>
      <c r="C35" s="146">
        <f>SUM(C32:C34)</f>
        <v>177962</v>
      </c>
      <c r="D35" s="149">
        <f>BE35-C35</f>
        <v>1321195</v>
      </c>
      <c r="E35" s="207">
        <f aca="true" t="shared" si="20" ref="E35:BD35">SUM(E32:E34)</f>
        <v>16245</v>
      </c>
      <c r="F35" s="223">
        <f t="shared" si="20"/>
        <v>5921</v>
      </c>
      <c r="G35" s="207">
        <f t="shared" si="20"/>
        <v>23078</v>
      </c>
      <c r="H35" s="223">
        <f t="shared" si="20"/>
        <v>1790</v>
      </c>
      <c r="I35" s="207">
        <f t="shared" si="20"/>
        <v>12132</v>
      </c>
      <c r="J35" s="223">
        <f t="shared" si="20"/>
        <v>71599</v>
      </c>
      <c r="K35" s="207">
        <f t="shared" si="20"/>
        <v>11752</v>
      </c>
      <c r="L35" s="223">
        <f t="shared" si="20"/>
        <v>4609</v>
      </c>
      <c r="M35" s="207">
        <f t="shared" si="20"/>
        <v>919</v>
      </c>
      <c r="N35" s="223">
        <f t="shared" si="20"/>
        <v>81497</v>
      </c>
      <c r="O35" s="207">
        <f t="shared" si="20"/>
        <v>7503</v>
      </c>
      <c r="P35" s="223">
        <f t="shared" si="20"/>
        <v>495</v>
      </c>
      <c r="Q35" s="207">
        <f t="shared" si="20"/>
        <v>4134</v>
      </c>
      <c r="R35" s="223">
        <f t="shared" si="20"/>
        <v>1894</v>
      </c>
      <c r="S35" s="207">
        <f t="shared" si="20"/>
        <v>788</v>
      </c>
      <c r="T35" s="223">
        <f t="shared" si="20"/>
        <v>170</v>
      </c>
      <c r="U35" s="207">
        <f t="shared" si="20"/>
        <v>19665</v>
      </c>
      <c r="V35" s="223">
        <f t="shared" si="20"/>
        <v>373</v>
      </c>
      <c r="W35" s="207">
        <f t="shared" si="20"/>
        <v>191601</v>
      </c>
      <c r="X35" s="223">
        <f t="shared" si="20"/>
        <v>27191</v>
      </c>
      <c r="Y35" s="207">
        <f t="shared" si="20"/>
        <v>14218</v>
      </c>
      <c r="Z35" s="223">
        <f t="shared" si="20"/>
        <v>48743</v>
      </c>
      <c r="AA35" s="207">
        <f t="shared" si="20"/>
        <v>5756</v>
      </c>
      <c r="AB35" s="223">
        <f t="shared" si="20"/>
        <v>29656</v>
      </c>
      <c r="AC35" s="207">
        <f t="shared" si="20"/>
        <v>10600</v>
      </c>
      <c r="AD35" s="223">
        <f t="shared" si="20"/>
        <v>124259</v>
      </c>
      <c r="AE35" s="207">
        <f t="shared" si="20"/>
        <v>5190</v>
      </c>
      <c r="AF35" s="223">
        <f t="shared" si="20"/>
        <v>41897</v>
      </c>
      <c r="AG35" s="207">
        <f t="shared" si="20"/>
        <v>5004</v>
      </c>
      <c r="AH35" s="223">
        <f t="shared" si="20"/>
        <v>75802</v>
      </c>
      <c r="AI35" s="207">
        <f t="shared" si="20"/>
        <v>45826</v>
      </c>
      <c r="AJ35" s="223">
        <f t="shared" si="20"/>
        <v>22500</v>
      </c>
      <c r="AK35" s="207">
        <f t="shared" si="20"/>
        <v>18828</v>
      </c>
      <c r="AL35" s="223">
        <f t="shared" si="20"/>
        <v>13784</v>
      </c>
      <c r="AM35" s="207">
        <f t="shared" si="20"/>
        <v>21482</v>
      </c>
      <c r="AN35" s="223">
        <f t="shared" si="20"/>
        <v>24893</v>
      </c>
      <c r="AO35" s="207">
        <f t="shared" si="20"/>
        <v>16881</v>
      </c>
      <c r="AP35" s="223">
        <f t="shared" si="20"/>
        <v>104002</v>
      </c>
      <c r="AQ35" s="207">
        <f t="shared" si="20"/>
        <v>14799</v>
      </c>
      <c r="AR35" s="223">
        <f t="shared" si="20"/>
        <v>6913</v>
      </c>
      <c r="AS35" s="207">
        <f t="shared" si="20"/>
        <v>16763</v>
      </c>
      <c r="AT35" s="223">
        <f t="shared" si="20"/>
        <v>26603</v>
      </c>
      <c r="AU35" s="207">
        <f t="shared" si="20"/>
        <v>8635</v>
      </c>
      <c r="AV35" s="223">
        <f t="shared" si="20"/>
        <v>16887</v>
      </c>
      <c r="AW35" s="207">
        <f t="shared" si="20"/>
        <v>28520</v>
      </c>
      <c r="AX35" s="223">
        <f t="shared" si="20"/>
        <v>23797</v>
      </c>
      <c r="AY35" s="207">
        <f t="shared" si="20"/>
        <v>36038</v>
      </c>
      <c r="AZ35" s="223">
        <f t="shared" si="20"/>
        <v>1671</v>
      </c>
      <c r="BA35" s="207">
        <f t="shared" si="20"/>
        <v>6200</v>
      </c>
      <c r="BB35" s="223">
        <f t="shared" si="20"/>
        <v>18116</v>
      </c>
      <c r="BC35" s="207">
        <f t="shared" si="20"/>
        <v>2221</v>
      </c>
      <c r="BD35" s="245">
        <f t="shared" si="20"/>
        <v>1355</v>
      </c>
      <c r="BE35" s="149">
        <f>SUM(BE32:BE34)</f>
        <v>1499157</v>
      </c>
      <c r="BF35" s="276"/>
      <c r="BG35" s="110" t="s">
        <v>109</v>
      </c>
    </row>
    <row r="36" spans="1:59" ht="12.75">
      <c r="A36" s="276"/>
      <c r="B36" s="189" t="s">
        <v>117</v>
      </c>
      <c r="C36" s="147">
        <f>C35/C12*100</f>
        <v>92.6822663048856</v>
      </c>
      <c r="D36" s="150">
        <f>D35/D12*100</f>
        <v>105.09763648744106</v>
      </c>
      <c r="E36" s="208">
        <f aca="true" t="shared" si="21" ref="E36:BE36">E35/E12*100</f>
        <v>88.96495071193866</v>
      </c>
      <c r="F36" s="224">
        <f t="shared" si="21"/>
        <v>106.80014430014431</v>
      </c>
      <c r="G36" s="208">
        <f t="shared" si="21"/>
        <v>99.04295952963392</v>
      </c>
      <c r="H36" s="224">
        <f t="shared" si="21"/>
        <v>106.35769459298872</v>
      </c>
      <c r="I36" s="208">
        <f t="shared" si="21"/>
        <v>98.53801169590643</v>
      </c>
      <c r="J36" s="224">
        <f t="shared" si="21"/>
        <v>95.46787914344382</v>
      </c>
      <c r="K36" s="208">
        <f t="shared" si="21"/>
        <v>112.98913566003267</v>
      </c>
      <c r="L36" s="224">
        <f t="shared" si="21"/>
        <v>119.31141599792907</v>
      </c>
      <c r="M36" s="208">
        <f t="shared" si="21"/>
        <v>116.32911392405063</v>
      </c>
      <c r="N36" s="224">
        <f t="shared" si="21"/>
        <v>106.8420776632843</v>
      </c>
      <c r="O36" s="208">
        <f t="shared" si="21"/>
        <v>112.57314328582146</v>
      </c>
      <c r="P36" s="224">
        <f t="shared" si="21"/>
        <v>47.96511627906977</v>
      </c>
      <c r="Q36" s="208">
        <f t="shared" si="21"/>
        <v>99.95164410058027</v>
      </c>
      <c r="R36" s="224">
        <f t="shared" si="21"/>
        <v>127.45625841184388</v>
      </c>
      <c r="S36" s="208">
        <f t="shared" si="21"/>
        <v>69.9822380106572</v>
      </c>
      <c r="T36" s="224">
        <f t="shared" si="21"/>
        <v>133.85826771653544</v>
      </c>
      <c r="U36" s="208">
        <f t="shared" si="21"/>
        <v>87.78625954198473</v>
      </c>
      <c r="V36" s="224">
        <f t="shared" si="21"/>
        <v>107.18390804597702</v>
      </c>
      <c r="W36" s="208">
        <f t="shared" si="21"/>
        <v>102.42701578629432</v>
      </c>
      <c r="X36" s="224">
        <f t="shared" si="21"/>
        <v>87.50120675784393</v>
      </c>
      <c r="Y36" s="208">
        <f t="shared" si="21"/>
        <v>78.1122953521591</v>
      </c>
      <c r="Z36" s="224">
        <f t="shared" si="21"/>
        <v>93.30589586523736</v>
      </c>
      <c r="AA36" s="208">
        <f t="shared" si="21"/>
        <v>98.59540938677628</v>
      </c>
      <c r="AB36" s="224">
        <f t="shared" si="21"/>
        <v>109.99184036792522</v>
      </c>
      <c r="AC36" s="208">
        <f t="shared" si="21"/>
        <v>99.45580784387315</v>
      </c>
      <c r="AD36" s="224">
        <f t="shared" si="21"/>
        <v>120.86745909771804</v>
      </c>
      <c r="AE36" s="208">
        <f t="shared" si="21"/>
        <v>55.212765957446805</v>
      </c>
      <c r="AF36" s="224">
        <f t="shared" si="21"/>
        <v>104.87621717690054</v>
      </c>
      <c r="AG36" s="208">
        <f t="shared" si="21"/>
        <v>98.52333136444183</v>
      </c>
      <c r="AH36" s="224">
        <f t="shared" si="21"/>
        <v>106.95771189908425</v>
      </c>
      <c r="AI36" s="208">
        <f t="shared" si="21"/>
        <v>84.38012115855568</v>
      </c>
      <c r="AJ36" s="224">
        <f t="shared" si="21"/>
        <v>102.13345438039039</v>
      </c>
      <c r="AK36" s="208">
        <f t="shared" si="21"/>
        <v>110.43462959704382</v>
      </c>
      <c r="AL36" s="224">
        <f t="shared" si="21"/>
        <v>107.56984548150461</v>
      </c>
      <c r="AM36" s="208">
        <f t="shared" si="21"/>
        <v>100.0046552767562</v>
      </c>
      <c r="AN36" s="224">
        <f t="shared" si="21"/>
        <v>77.2906511006924</v>
      </c>
      <c r="AO36" s="208">
        <f t="shared" si="21"/>
        <v>115.69460626413543</v>
      </c>
      <c r="AP36" s="224">
        <f t="shared" si="21"/>
        <v>125.45325146861919</v>
      </c>
      <c r="AQ36" s="208">
        <f t="shared" si="21"/>
        <v>125.37275499830567</v>
      </c>
      <c r="AR36" s="224">
        <f t="shared" si="21"/>
        <v>134.75633528265107</v>
      </c>
      <c r="AS36" s="208">
        <f t="shared" si="21"/>
        <v>130.39047915370253</v>
      </c>
      <c r="AT36" s="224">
        <f t="shared" si="21"/>
        <v>130.86875245966155</v>
      </c>
      <c r="AU36" s="208"/>
      <c r="AV36" s="224">
        <f t="shared" si="21"/>
        <v>96.9792683627175</v>
      </c>
      <c r="AW36" s="208">
        <f t="shared" si="21"/>
        <v>127.15680592090597</v>
      </c>
      <c r="AX36" s="224">
        <f t="shared" si="21"/>
        <v>128.27879898657756</v>
      </c>
      <c r="AY36" s="208">
        <f t="shared" si="21"/>
        <v>92.25373745648167</v>
      </c>
      <c r="AZ36" s="224">
        <f t="shared" si="21"/>
        <v>112.60107816711592</v>
      </c>
      <c r="BA36" s="208">
        <f t="shared" si="21"/>
        <v>111.45065612079812</v>
      </c>
      <c r="BB36" s="224">
        <f t="shared" si="21"/>
        <v>107.85901405096452</v>
      </c>
      <c r="BC36" s="208">
        <f t="shared" si="21"/>
        <v>131.1097992916175</v>
      </c>
      <c r="BD36" s="246">
        <f t="shared" si="21"/>
        <v>78.50521436848203</v>
      </c>
      <c r="BE36" s="150">
        <f t="shared" si="21"/>
        <v>103.45256620374363</v>
      </c>
      <c r="BF36" s="276"/>
      <c r="BG36" s="189" t="s">
        <v>117</v>
      </c>
    </row>
    <row r="37" spans="1:59" ht="13.5" thickBot="1">
      <c r="A37" s="276"/>
      <c r="B37" s="190" t="s">
        <v>125</v>
      </c>
      <c r="C37" s="148">
        <f>C35-C12</f>
        <v>-14051</v>
      </c>
      <c r="D37" s="151">
        <f>D35-D12</f>
        <v>64083</v>
      </c>
      <c r="E37" s="209">
        <f aca="true" t="shared" si="22" ref="E37:BE37">E35-E12</f>
        <v>-2015</v>
      </c>
      <c r="F37" s="225">
        <f t="shared" si="22"/>
        <v>377</v>
      </c>
      <c r="G37" s="209">
        <f t="shared" si="22"/>
        <v>-223</v>
      </c>
      <c r="H37" s="225">
        <f t="shared" si="22"/>
        <v>107</v>
      </c>
      <c r="I37" s="209">
        <f t="shared" si="22"/>
        <v>-180</v>
      </c>
      <c r="J37" s="225">
        <f t="shared" si="22"/>
        <v>-3399</v>
      </c>
      <c r="K37" s="209">
        <f t="shared" si="22"/>
        <v>1351</v>
      </c>
      <c r="L37" s="225">
        <f t="shared" si="22"/>
        <v>746</v>
      </c>
      <c r="M37" s="209">
        <f t="shared" si="22"/>
        <v>129</v>
      </c>
      <c r="N37" s="225">
        <f t="shared" si="22"/>
        <v>5219</v>
      </c>
      <c r="O37" s="209">
        <f t="shared" si="22"/>
        <v>838</v>
      </c>
      <c r="P37" s="225">
        <f t="shared" si="22"/>
        <v>-537</v>
      </c>
      <c r="Q37" s="209">
        <f t="shared" si="22"/>
        <v>-2</v>
      </c>
      <c r="R37" s="225">
        <f t="shared" si="22"/>
        <v>408</v>
      </c>
      <c r="S37" s="209">
        <f t="shared" si="22"/>
        <v>-338</v>
      </c>
      <c r="T37" s="225">
        <f t="shared" si="22"/>
        <v>43</v>
      </c>
      <c r="U37" s="209">
        <f t="shared" si="22"/>
        <v>-2736</v>
      </c>
      <c r="V37" s="225">
        <f t="shared" si="22"/>
        <v>25</v>
      </c>
      <c r="W37" s="209">
        <f t="shared" si="22"/>
        <v>4540</v>
      </c>
      <c r="X37" s="225">
        <f t="shared" si="22"/>
        <v>-3884</v>
      </c>
      <c r="Y37" s="209">
        <f t="shared" si="22"/>
        <v>-3984</v>
      </c>
      <c r="Z37" s="225">
        <f t="shared" si="22"/>
        <v>-3497</v>
      </c>
      <c r="AA37" s="209">
        <f t="shared" si="22"/>
        <v>-82</v>
      </c>
      <c r="AB37" s="225">
        <f t="shared" si="22"/>
        <v>2694</v>
      </c>
      <c r="AC37" s="209">
        <f t="shared" si="22"/>
        <v>-58</v>
      </c>
      <c r="AD37" s="225">
        <f t="shared" si="22"/>
        <v>21453</v>
      </c>
      <c r="AE37" s="209">
        <f t="shared" si="22"/>
        <v>-4210</v>
      </c>
      <c r="AF37" s="225">
        <f t="shared" si="22"/>
        <v>1948</v>
      </c>
      <c r="AG37" s="209">
        <f t="shared" si="22"/>
        <v>-75</v>
      </c>
      <c r="AH37" s="225">
        <f t="shared" si="22"/>
        <v>4931</v>
      </c>
      <c r="AI37" s="209">
        <f t="shared" si="22"/>
        <v>-8483</v>
      </c>
      <c r="AJ37" s="225">
        <f t="shared" si="22"/>
        <v>470</v>
      </c>
      <c r="AK37" s="209">
        <f t="shared" si="22"/>
        <v>1779</v>
      </c>
      <c r="AL37" s="225">
        <f t="shared" si="22"/>
        <v>970</v>
      </c>
      <c r="AM37" s="209">
        <f t="shared" si="22"/>
        <v>1</v>
      </c>
      <c r="AN37" s="225">
        <f t="shared" si="22"/>
        <v>-7314</v>
      </c>
      <c r="AO37" s="209">
        <f t="shared" si="22"/>
        <v>2290</v>
      </c>
      <c r="AP37" s="225">
        <f t="shared" si="22"/>
        <v>21101</v>
      </c>
      <c r="AQ37" s="209">
        <f t="shared" si="22"/>
        <v>2995</v>
      </c>
      <c r="AR37" s="225">
        <f t="shared" si="22"/>
        <v>1783</v>
      </c>
      <c r="AS37" s="209">
        <f t="shared" si="22"/>
        <v>3907</v>
      </c>
      <c r="AT37" s="225">
        <f t="shared" si="22"/>
        <v>6275</v>
      </c>
      <c r="AU37" s="209">
        <f t="shared" si="22"/>
        <v>8635</v>
      </c>
      <c r="AV37" s="225">
        <f t="shared" si="22"/>
        <v>-526</v>
      </c>
      <c r="AW37" s="209">
        <f t="shared" si="22"/>
        <v>6091</v>
      </c>
      <c r="AX37" s="225">
        <f t="shared" si="22"/>
        <v>5246</v>
      </c>
      <c r="AY37" s="209">
        <f t="shared" si="22"/>
        <v>-3026</v>
      </c>
      <c r="AZ37" s="225">
        <f t="shared" si="22"/>
        <v>187</v>
      </c>
      <c r="BA37" s="209">
        <f t="shared" si="22"/>
        <v>637</v>
      </c>
      <c r="BB37" s="225">
        <f t="shared" si="22"/>
        <v>1320</v>
      </c>
      <c r="BC37" s="209">
        <f t="shared" si="22"/>
        <v>527</v>
      </c>
      <c r="BD37" s="247">
        <f t="shared" si="22"/>
        <v>-371</v>
      </c>
      <c r="BE37" s="151">
        <f t="shared" si="22"/>
        <v>50032</v>
      </c>
      <c r="BF37" s="276"/>
      <c r="BG37" s="187" t="s">
        <v>125</v>
      </c>
    </row>
    <row r="38" spans="1:59" ht="15.75" customHeight="1">
      <c r="A38" s="276"/>
      <c r="B38" s="191" t="s">
        <v>113</v>
      </c>
      <c r="C38" s="79">
        <f>SUM(C29,C35)</f>
        <v>338512</v>
      </c>
      <c r="D38" s="142">
        <f>BE38-C38</f>
        <v>2122584</v>
      </c>
      <c r="E38" s="193">
        <f aca="true" t="shared" si="23" ref="E38:BE38">SUM(E29,E35)</f>
        <v>28648</v>
      </c>
      <c r="F38" s="226">
        <f t="shared" si="23"/>
        <v>8484</v>
      </c>
      <c r="G38" s="193">
        <f t="shared" si="23"/>
        <v>33313</v>
      </c>
      <c r="H38" s="226">
        <f t="shared" si="23"/>
        <v>2810</v>
      </c>
      <c r="I38" s="193">
        <f t="shared" si="23"/>
        <v>17652</v>
      </c>
      <c r="J38" s="226">
        <f t="shared" si="23"/>
        <v>112550</v>
      </c>
      <c r="K38" s="193">
        <f t="shared" si="23"/>
        <v>18697</v>
      </c>
      <c r="L38" s="226">
        <f t="shared" si="23"/>
        <v>9263</v>
      </c>
      <c r="M38" s="193">
        <f t="shared" si="23"/>
        <v>1209</v>
      </c>
      <c r="N38" s="226">
        <f t="shared" si="23"/>
        <v>155403</v>
      </c>
      <c r="O38" s="193">
        <f t="shared" si="23"/>
        <v>12577</v>
      </c>
      <c r="P38" s="226">
        <f t="shared" si="23"/>
        <v>1016</v>
      </c>
      <c r="Q38" s="193">
        <f t="shared" si="23"/>
        <v>6348</v>
      </c>
      <c r="R38" s="226">
        <f t="shared" si="23"/>
        <v>2882</v>
      </c>
      <c r="S38" s="193">
        <f t="shared" si="23"/>
        <v>1325</v>
      </c>
      <c r="T38" s="226">
        <f t="shared" si="23"/>
        <v>289</v>
      </c>
      <c r="U38" s="193">
        <f t="shared" si="23"/>
        <v>34127</v>
      </c>
      <c r="V38" s="226">
        <f t="shared" si="23"/>
        <v>610</v>
      </c>
      <c r="W38" s="193">
        <f t="shared" si="23"/>
        <v>295367</v>
      </c>
      <c r="X38" s="226">
        <f t="shared" si="23"/>
        <v>43860</v>
      </c>
      <c r="Y38" s="193">
        <f t="shared" si="23"/>
        <v>21402</v>
      </c>
      <c r="Z38" s="226">
        <f t="shared" si="23"/>
        <v>70733</v>
      </c>
      <c r="AA38" s="193">
        <f t="shared" si="23"/>
        <v>9108</v>
      </c>
      <c r="AB38" s="226">
        <f t="shared" si="23"/>
        <v>47157</v>
      </c>
      <c r="AC38" s="193">
        <f t="shared" si="23"/>
        <v>16852</v>
      </c>
      <c r="AD38" s="226">
        <f t="shared" si="23"/>
        <v>229217</v>
      </c>
      <c r="AE38" s="193">
        <f t="shared" si="23"/>
        <v>12770</v>
      </c>
      <c r="AF38" s="226">
        <f t="shared" si="23"/>
        <v>79356</v>
      </c>
      <c r="AG38" s="193">
        <f t="shared" si="23"/>
        <v>8378</v>
      </c>
      <c r="AH38" s="226">
        <f t="shared" si="23"/>
        <v>137287</v>
      </c>
      <c r="AI38" s="193">
        <f t="shared" si="23"/>
        <v>70912</v>
      </c>
      <c r="AJ38" s="226">
        <f t="shared" si="23"/>
        <v>30495</v>
      </c>
      <c r="AK38" s="193">
        <f t="shared" si="23"/>
        <v>26649</v>
      </c>
      <c r="AL38" s="226">
        <f t="shared" si="23"/>
        <v>20500</v>
      </c>
      <c r="AM38" s="193">
        <f t="shared" si="23"/>
        <v>36461</v>
      </c>
      <c r="AN38" s="226">
        <f t="shared" si="23"/>
        <v>42636</v>
      </c>
      <c r="AO38" s="193">
        <f t="shared" si="23"/>
        <v>21495</v>
      </c>
      <c r="AP38" s="226">
        <f t="shared" si="23"/>
        <v>138527</v>
      </c>
      <c r="AQ38" s="193">
        <f t="shared" si="23"/>
        <v>21055</v>
      </c>
      <c r="AR38" s="226">
        <f t="shared" si="23"/>
        <v>9152</v>
      </c>
      <c r="AS38" s="193">
        <f t="shared" si="23"/>
        <v>23140</v>
      </c>
      <c r="AT38" s="226">
        <f t="shared" si="23"/>
        <v>37757</v>
      </c>
      <c r="AU38" s="193">
        <f t="shared" si="23"/>
        <v>10788</v>
      </c>
      <c r="AV38" s="226">
        <f t="shared" si="23"/>
        <v>28099</v>
      </c>
      <c r="AW38" s="193">
        <f t="shared" si="23"/>
        <v>48913</v>
      </c>
      <c r="AX38" s="226">
        <f t="shared" si="23"/>
        <v>36142</v>
      </c>
      <c r="AY38" s="193">
        <f t="shared" si="23"/>
        <v>59080</v>
      </c>
      <c r="AZ38" s="226">
        <f t="shared" si="23"/>
        <v>2600</v>
      </c>
      <c r="BA38" s="193">
        <f t="shared" si="23"/>
        <v>9939</v>
      </c>
      <c r="BB38" s="226">
        <f t="shared" si="23"/>
        <v>24874</v>
      </c>
      <c r="BC38" s="193">
        <f t="shared" si="23"/>
        <v>2860</v>
      </c>
      <c r="BD38" s="248">
        <f t="shared" si="23"/>
        <v>1820</v>
      </c>
      <c r="BE38" s="142">
        <f t="shared" si="23"/>
        <v>2461096</v>
      </c>
      <c r="BF38" s="276"/>
      <c r="BG38" s="191" t="s">
        <v>113</v>
      </c>
    </row>
    <row r="39" spans="1:59" ht="12.75">
      <c r="A39" s="276"/>
      <c r="B39" s="186" t="s">
        <v>117</v>
      </c>
      <c r="C39" s="80">
        <f>C38/C13*100</f>
        <v>98.64667964424343</v>
      </c>
      <c r="D39" s="143">
        <f>D38/D13*100</f>
        <v>110.06141936019122</v>
      </c>
      <c r="E39" s="194">
        <f aca="true" t="shared" si="24" ref="E39:BE39">E38/E13*100</f>
        <v>98.23069537786311</v>
      </c>
      <c r="F39" s="227">
        <f t="shared" si="24"/>
        <v>102.35251538183134</v>
      </c>
      <c r="G39" s="194">
        <f t="shared" si="24"/>
        <v>105.79249896789355</v>
      </c>
      <c r="H39" s="227">
        <f t="shared" si="24"/>
        <v>98.5619081024202</v>
      </c>
      <c r="I39" s="194">
        <f t="shared" si="24"/>
        <v>103.2461835409721</v>
      </c>
      <c r="J39" s="227">
        <f t="shared" si="24"/>
        <v>98.64932378539937</v>
      </c>
      <c r="K39" s="194">
        <f t="shared" si="24"/>
        <v>120.06036088101202</v>
      </c>
      <c r="L39" s="227">
        <f t="shared" si="24"/>
        <v>116.09224213560596</v>
      </c>
      <c r="M39" s="194">
        <f t="shared" si="24"/>
        <v>101.93929173693085</v>
      </c>
      <c r="N39" s="227">
        <f t="shared" si="24"/>
        <v>116.81449854924304</v>
      </c>
      <c r="O39" s="194">
        <f t="shared" si="24"/>
        <v>128.21898256703028</v>
      </c>
      <c r="P39" s="227">
        <f t="shared" si="24"/>
        <v>49.10584823586274</v>
      </c>
      <c r="Q39" s="194">
        <f t="shared" si="24"/>
        <v>104.59713297083539</v>
      </c>
      <c r="R39" s="227">
        <f t="shared" si="24"/>
        <v>130.82160689968225</v>
      </c>
      <c r="S39" s="194">
        <f t="shared" si="24"/>
        <v>71.0455764075067</v>
      </c>
      <c r="T39" s="227">
        <f t="shared" si="24"/>
        <v>109.88593155893535</v>
      </c>
      <c r="U39" s="194">
        <f t="shared" si="24"/>
        <v>94.02931614040888</v>
      </c>
      <c r="V39" s="227">
        <f t="shared" si="24"/>
        <v>113.80597014925374</v>
      </c>
      <c r="W39" s="194">
        <f t="shared" si="24"/>
        <v>108.21008437226376</v>
      </c>
      <c r="X39" s="227">
        <f t="shared" si="24"/>
        <v>94.82628153849481</v>
      </c>
      <c r="Y39" s="194">
        <f t="shared" si="24"/>
        <v>77.9672131147541</v>
      </c>
      <c r="Z39" s="227">
        <f t="shared" si="24"/>
        <v>102.41363333622911</v>
      </c>
      <c r="AA39" s="194">
        <f t="shared" si="24"/>
        <v>101.1662779073642</v>
      </c>
      <c r="AB39" s="227">
        <f t="shared" si="24"/>
        <v>112.83738514548239</v>
      </c>
      <c r="AC39" s="194">
        <f t="shared" si="24"/>
        <v>90.0117508813161</v>
      </c>
      <c r="AD39" s="227">
        <f t="shared" si="24"/>
        <v>128.26557734814358</v>
      </c>
      <c r="AE39" s="194">
        <f t="shared" si="24"/>
        <v>65.36650286650286</v>
      </c>
      <c r="AF39" s="227">
        <f t="shared" si="24"/>
        <v>116.56457938571366</v>
      </c>
      <c r="AG39" s="194">
        <f t="shared" si="24"/>
        <v>114.90879166095185</v>
      </c>
      <c r="AH39" s="227">
        <f t="shared" si="24"/>
        <v>108.19200580020805</v>
      </c>
      <c r="AI39" s="194">
        <f t="shared" si="24"/>
        <v>88.94240417419226</v>
      </c>
      <c r="AJ39" s="227">
        <f t="shared" si="24"/>
        <v>105.1008099259004</v>
      </c>
      <c r="AK39" s="194">
        <f t="shared" si="24"/>
        <v>108.29405071521457</v>
      </c>
      <c r="AL39" s="227">
        <f t="shared" si="24"/>
        <v>109.52609926804509</v>
      </c>
      <c r="AM39" s="194">
        <f t="shared" si="24"/>
        <v>103.38560127030935</v>
      </c>
      <c r="AN39" s="227">
        <f t="shared" si="24"/>
        <v>87.09044856605932</v>
      </c>
      <c r="AO39" s="194">
        <f t="shared" si="24"/>
        <v>113.1137188864916</v>
      </c>
      <c r="AP39" s="227">
        <f t="shared" si="24"/>
        <v>123.51388703134056</v>
      </c>
      <c r="AQ39" s="194">
        <f t="shared" si="24"/>
        <v>124.85915910573443</v>
      </c>
      <c r="AR39" s="227">
        <f t="shared" si="24"/>
        <v>130.1664059166548</v>
      </c>
      <c r="AS39" s="194">
        <f t="shared" si="24"/>
        <v>130.07307476110174</v>
      </c>
      <c r="AT39" s="227">
        <f t="shared" si="24"/>
        <v>131.4887689360961</v>
      </c>
      <c r="AU39" s="194"/>
      <c r="AV39" s="227">
        <f t="shared" si="24"/>
        <v>111.38021246234342</v>
      </c>
      <c r="AW39" s="194">
        <f t="shared" si="24"/>
        <v>129.3857792826156</v>
      </c>
      <c r="AX39" s="227">
        <f t="shared" si="24"/>
        <v>133.8543016925299</v>
      </c>
      <c r="AY39" s="194">
        <f t="shared" si="24"/>
        <v>102.77642474427667</v>
      </c>
      <c r="AZ39" s="227">
        <f t="shared" si="24"/>
        <v>121.83692596063732</v>
      </c>
      <c r="BA39" s="194">
        <f t="shared" si="24"/>
        <v>111.27407075682937</v>
      </c>
      <c r="BB39" s="227">
        <f t="shared" si="24"/>
        <v>113.55916727538349</v>
      </c>
      <c r="BC39" s="194">
        <f t="shared" si="24"/>
        <v>127.56467439785905</v>
      </c>
      <c r="BD39" s="249">
        <f t="shared" si="24"/>
        <v>77.0859805167302</v>
      </c>
      <c r="BE39" s="143">
        <f t="shared" si="24"/>
        <v>108.33714472107026</v>
      </c>
      <c r="BF39" s="276"/>
      <c r="BG39" s="186" t="s">
        <v>117</v>
      </c>
    </row>
    <row r="40" spans="1:59" ht="13.5" thickBot="1">
      <c r="A40" s="276"/>
      <c r="B40" s="187" t="s">
        <v>118</v>
      </c>
      <c r="C40" s="81">
        <f>C38-C13</f>
        <v>-4644</v>
      </c>
      <c r="D40" s="144">
        <f>D38-D13</f>
        <v>194039</v>
      </c>
      <c r="E40" s="195">
        <f aca="true" t="shared" si="25" ref="E40:BE40">E38-E13</f>
        <v>-516</v>
      </c>
      <c r="F40" s="228">
        <f t="shared" si="25"/>
        <v>195</v>
      </c>
      <c r="G40" s="195">
        <f t="shared" si="25"/>
        <v>1824</v>
      </c>
      <c r="H40" s="228">
        <f t="shared" si="25"/>
        <v>-41</v>
      </c>
      <c r="I40" s="195">
        <f t="shared" si="25"/>
        <v>555</v>
      </c>
      <c r="J40" s="228">
        <f t="shared" si="25"/>
        <v>-1541</v>
      </c>
      <c r="K40" s="195">
        <f t="shared" si="25"/>
        <v>3124</v>
      </c>
      <c r="L40" s="228">
        <f t="shared" si="25"/>
        <v>1284</v>
      </c>
      <c r="M40" s="195">
        <f t="shared" si="25"/>
        <v>23</v>
      </c>
      <c r="N40" s="228">
        <f t="shared" si="25"/>
        <v>22369</v>
      </c>
      <c r="O40" s="195">
        <f t="shared" si="25"/>
        <v>2768</v>
      </c>
      <c r="P40" s="228">
        <f t="shared" si="25"/>
        <v>-1053</v>
      </c>
      <c r="Q40" s="195">
        <f t="shared" si="25"/>
        <v>279</v>
      </c>
      <c r="R40" s="228">
        <f t="shared" si="25"/>
        <v>679</v>
      </c>
      <c r="S40" s="195">
        <f t="shared" si="25"/>
        <v>-540</v>
      </c>
      <c r="T40" s="228">
        <f t="shared" si="25"/>
        <v>26</v>
      </c>
      <c r="U40" s="195">
        <f t="shared" si="25"/>
        <v>-2167</v>
      </c>
      <c r="V40" s="228">
        <f t="shared" si="25"/>
        <v>74</v>
      </c>
      <c r="W40" s="195">
        <f t="shared" si="25"/>
        <v>22410</v>
      </c>
      <c r="X40" s="228">
        <f t="shared" si="25"/>
        <v>-2393</v>
      </c>
      <c r="Y40" s="195">
        <f t="shared" si="25"/>
        <v>-6048</v>
      </c>
      <c r="Z40" s="228">
        <f t="shared" si="25"/>
        <v>1667</v>
      </c>
      <c r="AA40" s="195">
        <f t="shared" si="25"/>
        <v>105</v>
      </c>
      <c r="AB40" s="228">
        <f t="shared" si="25"/>
        <v>5365</v>
      </c>
      <c r="AC40" s="195">
        <f t="shared" si="25"/>
        <v>-1870</v>
      </c>
      <c r="AD40" s="228">
        <f t="shared" si="25"/>
        <v>50512</v>
      </c>
      <c r="AE40" s="195">
        <f t="shared" si="25"/>
        <v>-6766</v>
      </c>
      <c r="AF40" s="228">
        <f t="shared" si="25"/>
        <v>11277</v>
      </c>
      <c r="AG40" s="195">
        <f t="shared" si="25"/>
        <v>1087</v>
      </c>
      <c r="AH40" s="228">
        <f t="shared" si="25"/>
        <v>10395</v>
      </c>
      <c r="AI40" s="195">
        <f t="shared" si="25"/>
        <v>-8816</v>
      </c>
      <c r="AJ40" s="228">
        <f t="shared" si="25"/>
        <v>1480</v>
      </c>
      <c r="AK40" s="195">
        <f t="shared" si="25"/>
        <v>2041</v>
      </c>
      <c r="AL40" s="228">
        <f t="shared" si="25"/>
        <v>1783</v>
      </c>
      <c r="AM40" s="195">
        <f t="shared" si="25"/>
        <v>1194</v>
      </c>
      <c r="AN40" s="228">
        <f t="shared" si="25"/>
        <v>-6320</v>
      </c>
      <c r="AO40" s="195">
        <f t="shared" si="25"/>
        <v>2492</v>
      </c>
      <c r="AP40" s="228">
        <f t="shared" si="25"/>
        <v>26372</v>
      </c>
      <c r="AQ40" s="195">
        <f t="shared" si="25"/>
        <v>4192</v>
      </c>
      <c r="AR40" s="228">
        <f t="shared" si="25"/>
        <v>2121</v>
      </c>
      <c r="AS40" s="195">
        <f t="shared" si="25"/>
        <v>5350</v>
      </c>
      <c r="AT40" s="228">
        <f t="shared" si="25"/>
        <v>9042</v>
      </c>
      <c r="AU40" s="195">
        <f t="shared" si="25"/>
        <v>10788</v>
      </c>
      <c r="AV40" s="228">
        <f t="shared" si="25"/>
        <v>2871</v>
      </c>
      <c r="AW40" s="195">
        <f t="shared" si="25"/>
        <v>11109</v>
      </c>
      <c r="AX40" s="228">
        <f t="shared" si="25"/>
        <v>9141</v>
      </c>
      <c r="AY40" s="195">
        <f t="shared" si="25"/>
        <v>1596</v>
      </c>
      <c r="AZ40" s="228">
        <f t="shared" si="25"/>
        <v>466</v>
      </c>
      <c r="BA40" s="195">
        <f t="shared" si="25"/>
        <v>1007</v>
      </c>
      <c r="BB40" s="228">
        <f t="shared" si="25"/>
        <v>2970</v>
      </c>
      <c r="BC40" s="195">
        <f t="shared" si="25"/>
        <v>618</v>
      </c>
      <c r="BD40" s="250">
        <f t="shared" si="25"/>
        <v>-541</v>
      </c>
      <c r="BE40" s="144">
        <f t="shared" si="25"/>
        <v>189395</v>
      </c>
      <c r="BF40" s="276"/>
      <c r="BG40" s="187" t="s">
        <v>125</v>
      </c>
    </row>
    <row r="41" spans="1:59" ht="12.75">
      <c r="A41" s="277"/>
      <c r="B41" s="183">
        <v>7</v>
      </c>
      <c r="C41" s="154">
        <v>51372</v>
      </c>
      <c r="D41" s="163">
        <v>481004</v>
      </c>
      <c r="E41" s="210">
        <v>5964</v>
      </c>
      <c r="F41" s="41">
        <v>1477</v>
      </c>
      <c r="G41" s="210">
        <v>14370</v>
      </c>
      <c r="H41" s="41">
        <v>695</v>
      </c>
      <c r="I41" s="210">
        <v>4962</v>
      </c>
      <c r="J41" s="157">
        <v>17696</v>
      </c>
      <c r="K41" s="210">
        <v>1451</v>
      </c>
      <c r="L41" s="41">
        <v>1680</v>
      </c>
      <c r="M41" s="210">
        <v>262</v>
      </c>
      <c r="N41" s="157">
        <v>18002</v>
      </c>
      <c r="O41" s="210">
        <v>1029</v>
      </c>
      <c r="P41" s="41">
        <v>410</v>
      </c>
      <c r="Q41" s="210">
        <v>2466</v>
      </c>
      <c r="R41" s="41">
        <v>1002</v>
      </c>
      <c r="S41" s="210">
        <v>290</v>
      </c>
      <c r="T41" s="41">
        <v>92</v>
      </c>
      <c r="U41" s="210">
        <v>5580</v>
      </c>
      <c r="V41" s="41">
        <v>385</v>
      </c>
      <c r="W41" s="240">
        <v>70571</v>
      </c>
      <c r="X41" s="199">
        <v>12613</v>
      </c>
      <c r="Y41" s="210">
        <v>5006</v>
      </c>
      <c r="Z41" s="41">
        <v>18995</v>
      </c>
      <c r="AA41" s="210">
        <v>2395</v>
      </c>
      <c r="AB41" s="199">
        <v>8196</v>
      </c>
      <c r="AC41" s="210">
        <v>5322</v>
      </c>
      <c r="AD41" s="157">
        <v>37449</v>
      </c>
      <c r="AE41" s="210">
        <v>2134</v>
      </c>
      <c r="AF41" s="41">
        <v>14933</v>
      </c>
      <c r="AG41" s="210">
        <v>869</v>
      </c>
      <c r="AH41" s="157">
        <v>26141</v>
      </c>
      <c r="AI41" s="240">
        <v>25615</v>
      </c>
      <c r="AJ41" s="41">
        <v>9587</v>
      </c>
      <c r="AK41" s="210">
        <v>6516</v>
      </c>
      <c r="AL41" s="41">
        <v>6831</v>
      </c>
      <c r="AM41" s="210">
        <v>5899</v>
      </c>
      <c r="AN41" s="41">
        <v>9695</v>
      </c>
      <c r="AO41" s="210">
        <v>5310</v>
      </c>
      <c r="AP41" s="157">
        <v>37101</v>
      </c>
      <c r="AQ41" s="210">
        <v>7213</v>
      </c>
      <c r="AR41" s="41">
        <v>4871</v>
      </c>
      <c r="AS41" s="210">
        <v>7858</v>
      </c>
      <c r="AT41" s="41">
        <v>14151</v>
      </c>
      <c r="AU41" s="210">
        <v>2010</v>
      </c>
      <c r="AV41" s="41">
        <v>8658</v>
      </c>
      <c r="AW41" s="210">
        <v>9037</v>
      </c>
      <c r="AX41" s="41">
        <v>10452</v>
      </c>
      <c r="AY41" s="210">
        <v>14003</v>
      </c>
      <c r="AZ41" s="41">
        <v>1002</v>
      </c>
      <c r="BA41" s="210">
        <v>1879</v>
      </c>
      <c r="BB41" s="41">
        <v>9517</v>
      </c>
      <c r="BC41" s="210">
        <v>995</v>
      </c>
      <c r="BD41" s="42">
        <v>367</v>
      </c>
      <c r="BE41" s="202">
        <v>532376</v>
      </c>
      <c r="BF41" s="277"/>
      <c r="BG41" s="183">
        <v>7</v>
      </c>
    </row>
    <row r="42" spans="1:59" ht="12.75">
      <c r="A42" s="277"/>
      <c r="B42" s="108">
        <v>8</v>
      </c>
      <c r="C42" s="154">
        <v>53611</v>
      </c>
      <c r="D42" s="163">
        <v>512356</v>
      </c>
      <c r="E42" s="210">
        <v>5729</v>
      </c>
      <c r="F42" s="41">
        <v>1532</v>
      </c>
      <c r="G42" s="210">
        <v>7689</v>
      </c>
      <c r="H42" s="41">
        <v>1175</v>
      </c>
      <c r="I42" s="210">
        <v>3105</v>
      </c>
      <c r="J42" s="157">
        <v>23337</v>
      </c>
      <c r="K42" s="210">
        <v>5161</v>
      </c>
      <c r="L42" s="41">
        <v>1875</v>
      </c>
      <c r="M42" s="210">
        <v>257</v>
      </c>
      <c r="N42" s="157">
        <v>38978</v>
      </c>
      <c r="O42" s="210">
        <v>1169</v>
      </c>
      <c r="P42" s="41">
        <v>675</v>
      </c>
      <c r="Q42" s="210">
        <v>2310</v>
      </c>
      <c r="R42" s="41">
        <v>698</v>
      </c>
      <c r="S42" s="210">
        <v>279</v>
      </c>
      <c r="T42" s="41">
        <v>85</v>
      </c>
      <c r="U42" s="210">
        <v>6900</v>
      </c>
      <c r="V42" s="41">
        <v>668</v>
      </c>
      <c r="W42" s="240">
        <v>70694</v>
      </c>
      <c r="X42" s="199">
        <v>13052</v>
      </c>
      <c r="Y42" s="210">
        <v>4070</v>
      </c>
      <c r="Z42" s="41">
        <v>20951</v>
      </c>
      <c r="AA42" s="210">
        <v>3053</v>
      </c>
      <c r="AB42" s="199">
        <v>9226</v>
      </c>
      <c r="AC42" s="210">
        <v>6548</v>
      </c>
      <c r="AD42" s="157">
        <v>41129</v>
      </c>
      <c r="AE42" s="210">
        <v>3199</v>
      </c>
      <c r="AF42" s="41">
        <v>16751</v>
      </c>
      <c r="AG42" s="210">
        <v>727</v>
      </c>
      <c r="AH42" s="157">
        <v>26260</v>
      </c>
      <c r="AI42" s="240">
        <v>32231</v>
      </c>
      <c r="AJ42" s="41">
        <v>6394</v>
      </c>
      <c r="AK42" s="210">
        <v>5900</v>
      </c>
      <c r="AL42" s="41">
        <v>5903</v>
      </c>
      <c r="AM42" s="210">
        <v>7024</v>
      </c>
      <c r="AN42" s="41">
        <v>8103</v>
      </c>
      <c r="AO42" s="210">
        <v>5665</v>
      </c>
      <c r="AP42" s="157">
        <v>33628</v>
      </c>
      <c r="AQ42" s="210">
        <v>5892</v>
      </c>
      <c r="AR42" s="41">
        <v>2244</v>
      </c>
      <c r="AS42" s="210">
        <v>7598</v>
      </c>
      <c r="AT42" s="41">
        <v>13757</v>
      </c>
      <c r="AU42" s="210">
        <v>2082</v>
      </c>
      <c r="AV42" s="41">
        <v>10095</v>
      </c>
      <c r="AW42" s="210">
        <v>12023</v>
      </c>
      <c r="AX42" s="41">
        <v>10322</v>
      </c>
      <c r="AY42" s="210">
        <v>14854</v>
      </c>
      <c r="AZ42" s="41">
        <v>468</v>
      </c>
      <c r="BA42" s="210">
        <v>2327</v>
      </c>
      <c r="BB42" s="41">
        <v>7230</v>
      </c>
      <c r="BC42" s="210">
        <v>937</v>
      </c>
      <c r="BD42" s="42">
        <v>397</v>
      </c>
      <c r="BE42" s="202">
        <v>565967</v>
      </c>
      <c r="BF42" s="277"/>
      <c r="BG42" s="108">
        <v>8</v>
      </c>
    </row>
    <row r="43" spans="1:59" ht="12.75">
      <c r="A43" s="277"/>
      <c r="B43" s="188">
        <v>9</v>
      </c>
      <c r="C43" s="153">
        <v>66506</v>
      </c>
      <c r="D43" s="163">
        <v>462596</v>
      </c>
      <c r="E43" s="211">
        <v>5239</v>
      </c>
      <c r="F43" s="13">
        <v>2033</v>
      </c>
      <c r="G43" s="211">
        <v>9359</v>
      </c>
      <c r="H43" s="13">
        <v>569</v>
      </c>
      <c r="I43" s="211">
        <v>3224</v>
      </c>
      <c r="J43" s="158">
        <v>19338</v>
      </c>
      <c r="K43" s="211">
        <v>3098</v>
      </c>
      <c r="L43" s="13">
        <v>1759</v>
      </c>
      <c r="M43" s="211">
        <v>352</v>
      </c>
      <c r="N43" s="158">
        <v>18291</v>
      </c>
      <c r="O43" s="211">
        <v>2504</v>
      </c>
      <c r="P43" s="13">
        <v>322</v>
      </c>
      <c r="Q43" s="211">
        <v>1365</v>
      </c>
      <c r="R43" s="13">
        <v>685</v>
      </c>
      <c r="S43" s="211">
        <v>203</v>
      </c>
      <c r="T43" s="13">
        <v>113</v>
      </c>
      <c r="U43" s="211">
        <v>6316</v>
      </c>
      <c r="V43" s="13">
        <v>264</v>
      </c>
      <c r="W43" s="241">
        <v>67770</v>
      </c>
      <c r="X43" s="197">
        <v>8706</v>
      </c>
      <c r="Y43" s="211">
        <v>5892</v>
      </c>
      <c r="Z43" s="13">
        <v>17992</v>
      </c>
      <c r="AA43" s="211">
        <v>2381</v>
      </c>
      <c r="AB43" s="197">
        <v>10149</v>
      </c>
      <c r="AC43" s="211">
        <v>4918</v>
      </c>
      <c r="AD43" s="158">
        <v>38028</v>
      </c>
      <c r="AE43" s="211">
        <v>2386</v>
      </c>
      <c r="AF43" s="13">
        <v>15533</v>
      </c>
      <c r="AG43" s="211">
        <v>1273</v>
      </c>
      <c r="AH43" s="158">
        <v>28122</v>
      </c>
      <c r="AI43" s="241">
        <v>18043</v>
      </c>
      <c r="AJ43" s="13">
        <v>6857</v>
      </c>
      <c r="AK43" s="211">
        <v>6001</v>
      </c>
      <c r="AL43" s="13">
        <v>4081</v>
      </c>
      <c r="AM43" s="211">
        <v>6655</v>
      </c>
      <c r="AN43" s="13">
        <v>9978</v>
      </c>
      <c r="AO43" s="211">
        <v>8057</v>
      </c>
      <c r="AP43" s="158">
        <v>42108</v>
      </c>
      <c r="AQ43" s="211">
        <v>7534</v>
      </c>
      <c r="AR43" s="13">
        <v>2885</v>
      </c>
      <c r="AS43" s="211">
        <v>8755</v>
      </c>
      <c r="AT43" s="13">
        <v>10585</v>
      </c>
      <c r="AU43" s="211">
        <v>1948</v>
      </c>
      <c r="AV43" s="13">
        <v>7862</v>
      </c>
      <c r="AW43" s="211">
        <v>10157</v>
      </c>
      <c r="AX43" s="13">
        <v>5971</v>
      </c>
      <c r="AY43" s="211">
        <v>13780</v>
      </c>
      <c r="AZ43" s="13">
        <v>810</v>
      </c>
      <c r="BA43" s="211">
        <v>2398</v>
      </c>
      <c r="BB43" s="13">
        <v>7853</v>
      </c>
      <c r="BC43" s="211">
        <v>1177</v>
      </c>
      <c r="BD43" s="14">
        <v>917</v>
      </c>
      <c r="BE43" s="202">
        <v>529102</v>
      </c>
      <c r="BF43" s="277"/>
      <c r="BG43" s="188">
        <v>9</v>
      </c>
    </row>
    <row r="44" spans="1:59" ht="12.75">
      <c r="A44" s="277"/>
      <c r="B44" s="110" t="s">
        <v>110</v>
      </c>
      <c r="C44" s="164">
        <f>SUM(C41:C43)</f>
        <v>171489</v>
      </c>
      <c r="D44" s="165">
        <f>SUM(D41:D43)</f>
        <v>1455956</v>
      </c>
      <c r="E44" s="212">
        <f aca="true" t="shared" si="26" ref="E44:BE44">SUM(E41:E43)</f>
        <v>16932</v>
      </c>
      <c r="F44" s="229">
        <f t="shared" si="26"/>
        <v>5042</v>
      </c>
      <c r="G44" s="212">
        <f t="shared" si="26"/>
        <v>31418</v>
      </c>
      <c r="H44" s="229">
        <f t="shared" si="26"/>
        <v>2439</v>
      </c>
      <c r="I44" s="212">
        <f t="shared" si="26"/>
        <v>11291</v>
      </c>
      <c r="J44" s="229">
        <f t="shared" si="26"/>
        <v>60371</v>
      </c>
      <c r="K44" s="212">
        <f t="shared" si="26"/>
        <v>9710</v>
      </c>
      <c r="L44" s="229">
        <f t="shared" si="26"/>
        <v>5314</v>
      </c>
      <c r="M44" s="212">
        <f t="shared" si="26"/>
        <v>871</v>
      </c>
      <c r="N44" s="229">
        <f t="shared" si="26"/>
        <v>75271</v>
      </c>
      <c r="O44" s="212">
        <f t="shared" si="26"/>
        <v>4702</v>
      </c>
      <c r="P44" s="229">
        <f t="shared" si="26"/>
        <v>1407</v>
      </c>
      <c r="Q44" s="212">
        <f t="shared" si="26"/>
        <v>6141</v>
      </c>
      <c r="R44" s="229">
        <f t="shared" si="26"/>
        <v>2385</v>
      </c>
      <c r="S44" s="212">
        <f t="shared" si="26"/>
        <v>772</v>
      </c>
      <c r="T44" s="229">
        <f t="shared" si="26"/>
        <v>290</v>
      </c>
      <c r="U44" s="212">
        <f t="shared" si="26"/>
        <v>18796</v>
      </c>
      <c r="V44" s="229">
        <f t="shared" si="26"/>
        <v>1317</v>
      </c>
      <c r="W44" s="212">
        <f t="shared" si="26"/>
        <v>209035</v>
      </c>
      <c r="X44" s="229">
        <f t="shared" si="26"/>
        <v>34371</v>
      </c>
      <c r="Y44" s="212">
        <f t="shared" si="26"/>
        <v>14968</v>
      </c>
      <c r="Z44" s="229">
        <f t="shared" si="26"/>
        <v>57938</v>
      </c>
      <c r="AA44" s="212">
        <f t="shared" si="26"/>
        <v>7829</v>
      </c>
      <c r="AB44" s="229">
        <f t="shared" si="26"/>
        <v>27571</v>
      </c>
      <c r="AC44" s="212">
        <f t="shared" si="26"/>
        <v>16788</v>
      </c>
      <c r="AD44" s="229">
        <f t="shared" si="26"/>
        <v>116606</v>
      </c>
      <c r="AE44" s="212">
        <f t="shared" si="26"/>
        <v>7719</v>
      </c>
      <c r="AF44" s="229">
        <f t="shared" si="26"/>
        <v>47217</v>
      </c>
      <c r="AG44" s="212">
        <f t="shared" si="26"/>
        <v>2869</v>
      </c>
      <c r="AH44" s="229">
        <f t="shared" si="26"/>
        <v>80523</v>
      </c>
      <c r="AI44" s="212">
        <f t="shared" si="26"/>
        <v>75889</v>
      </c>
      <c r="AJ44" s="229">
        <f t="shared" si="26"/>
        <v>22838</v>
      </c>
      <c r="AK44" s="212">
        <f t="shared" si="26"/>
        <v>18417</v>
      </c>
      <c r="AL44" s="229">
        <f t="shared" si="26"/>
        <v>16815</v>
      </c>
      <c r="AM44" s="212">
        <f t="shared" si="26"/>
        <v>19578</v>
      </c>
      <c r="AN44" s="229">
        <f t="shared" si="26"/>
        <v>27776</v>
      </c>
      <c r="AO44" s="212">
        <f t="shared" si="26"/>
        <v>19032</v>
      </c>
      <c r="AP44" s="229">
        <f t="shared" si="26"/>
        <v>112837</v>
      </c>
      <c r="AQ44" s="212">
        <f t="shared" si="26"/>
        <v>20639</v>
      </c>
      <c r="AR44" s="229">
        <f t="shared" si="26"/>
        <v>10000</v>
      </c>
      <c r="AS44" s="212">
        <f t="shared" si="26"/>
        <v>24211</v>
      </c>
      <c r="AT44" s="229">
        <f t="shared" si="26"/>
        <v>38493</v>
      </c>
      <c r="AU44" s="212">
        <f t="shared" si="26"/>
        <v>6040</v>
      </c>
      <c r="AV44" s="229">
        <f t="shared" si="26"/>
        <v>26615</v>
      </c>
      <c r="AW44" s="212">
        <f t="shared" si="26"/>
        <v>31217</v>
      </c>
      <c r="AX44" s="229">
        <f t="shared" si="26"/>
        <v>26745</v>
      </c>
      <c r="AY44" s="212">
        <f t="shared" si="26"/>
        <v>42637</v>
      </c>
      <c r="AZ44" s="229">
        <f t="shared" si="26"/>
        <v>2280</v>
      </c>
      <c r="BA44" s="212">
        <f t="shared" si="26"/>
        <v>6604</v>
      </c>
      <c r="BB44" s="229">
        <f t="shared" si="26"/>
        <v>24600</v>
      </c>
      <c r="BC44" s="212">
        <f t="shared" si="26"/>
        <v>3109</v>
      </c>
      <c r="BD44" s="251">
        <f t="shared" si="26"/>
        <v>1681</v>
      </c>
      <c r="BE44" s="165">
        <f t="shared" si="26"/>
        <v>1627445</v>
      </c>
      <c r="BF44" s="277"/>
      <c r="BG44" s="110" t="s">
        <v>110</v>
      </c>
    </row>
    <row r="45" spans="1:59" ht="12.75">
      <c r="A45" s="277"/>
      <c r="B45" s="189" t="s">
        <v>117</v>
      </c>
      <c r="C45" s="166">
        <f>C44/C17*100</f>
        <v>107.02677401235722</v>
      </c>
      <c r="D45" s="167">
        <f>D44/D17*100</f>
        <v>105.8046812719328</v>
      </c>
      <c r="E45" s="213">
        <f aca="true" t="shared" si="27" ref="E45:BE45">E44/E17*100</f>
        <v>93.36127040141156</v>
      </c>
      <c r="F45" s="230">
        <f t="shared" si="27"/>
        <v>104.49740932642486</v>
      </c>
      <c r="G45" s="213">
        <f t="shared" si="27"/>
        <v>118.37088388214904</v>
      </c>
      <c r="H45" s="230">
        <f t="shared" si="27"/>
        <v>97.36526946107784</v>
      </c>
      <c r="I45" s="213">
        <f t="shared" si="27"/>
        <v>102.0056012286566</v>
      </c>
      <c r="J45" s="230">
        <f t="shared" si="27"/>
        <v>94.97223402079695</v>
      </c>
      <c r="K45" s="213">
        <f t="shared" si="27"/>
        <v>70.76227955108585</v>
      </c>
      <c r="L45" s="230">
        <f t="shared" si="27"/>
        <v>123.09474171878621</v>
      </c>
      <c r="M45" s="213">
        <f t="shared" si="27"/>
        <v>96.56319290465632</v>
      </c>
      <c r="N45" s="230">
        <f t="shared" si="27"/>
        <v>96.70336729318961</v>
      </c>
      <c r="O45" s="213">
        <f t="shared" si="27"/>
        <v>110.4533709184872</v>
      </c>
      <c r="P45" s="230">
        <f t="shared" si="27"/>
        <v>43.77722464219042</v>
      </c>
      <c r="Q45" s="213">
        <f t="shared" si="27"/>
        <v>120.90962787950383</v>
      </c>
      <c r="R45" s="230">
        <f t="shared" si="27"/>
        <v>135.8974358974359</v>
      </c>
      <c r="S45" s="213">
        <f t="shared" si="27"/>
        <v>54.5583038869258</v>
      </c>
      <c r="T45" s="230">
        <f t="shared" si="27"/>
        <v>158.46994535519124</v>
      </c>
      <c r="U45" s="213">
        <f t="shared" si="27"/>
        <v>98.7599831862127</v>
      </c>
      <c r="V45" s="230">
        <f t="shared" si="27"/>
        <v>170.15503875968992</v>
      </c>
      <c r="W45" s="213">
        <f t="shared" si="27"/>
        <v>102.74716632423346</v>
      </c>
      <c r="X45" s="230">
        <f t="shared" si="27"/>
        <v>97.89797487823635</v>
      </c>
      <c r="Y45" s="213">
        <f t="shared" si="27"/>
        <v>71.75799415120572</v>
      </c>
      <c r="Z45" s="230">
        <f t="shared" si="27"/>
        <v>103.42746974186869</v>
      </c>
      <c r="AA45" s="213">
        <f t="shared" si="27"/>
        <v>109.29778025966775</v>
      </c>
      <c r="AB45" s="230">
        <f t="shared" si="27"/>
        <v>110.33254632038097</v>
      </c>
      <c r="AC45" s="213">
        <f t="shared" si="27"/>
        <v>105.2407221664995</v>
      </c>
      <c r="AD45" s="230">
        <f t="shared" si="27"/>
        <v>119.06590152551719</v>
      </c>
      <c r="AE45" s="213">
        <f t="shared" si="27"/>
        <v>74.07158622013242</v>
      </c>
      <c r="AF45" s="230">
        <f t="shared" si="27"/>
        <v>116.7408396380359</v>
      </c>
      <c r="AG45" s="213">
        <f t="shared" si="27"/>
        <v>87.68337408312958</v>
      </c>
      <c r="AH45" s="230">
        <f t="shared" si="27"/>
        <v>109.55659260670214</v>
      </c>
      <c r="AI45" s="213">
        <f t="shared" si="27"/>
        <v>92.15421979356405</v>
      </c>
      <c r="AJ45" s="230">
        <f t="shared" si="27"/>
        <v>115.29102933010248</v>
      </c>
      <c r="AK45" s="213">
        <f t="shared" si="27"/>
        <v>115.2647390161472</v>
      </c>
      <c r="AL45" s="230">
        <f t="shared" si="27"/>
        <v>108.44888745565946</v>
      </c>
      <c r="AM45" s="213">
        <f t="shared" si="27"/>
        <v>135.3941908713693</v>
      </c>
      <c r="AN45" s="230">
        <f t="shared" si="27"/>
        <v>92.78770669784532</v>
      </c>
      <c r="AO45" s="213">
        <f t="shared" si="27"/>
        <v>106.9634125779801</v>
      </c>
      <c r="AP45" s="230">
        <f t="shared" si="27"/>
        <v>113.94569157906429</v>
      </c>
      <c r="AQ45" s="213">
        <f t="shared" si="27"/>
        <v>131.2412565178685</v>
      </c>
      <c r="AR45" s="230">
        <f t="shared" si="27"/>
        <v>112.03226529240422</v>
      </c>
      <c r="AS45" s="213">
        <f t="shared" si="27"/>
        <v>165.77199589181788</v>
      </c>
      <c r="AT45" s="230">
        <f t="shared" si="27"/>
        <v>134.661535770509</v>
      </c>
      <c r="AU45" s="213"/>
      <c r="AV45" s="230">
        <f t="shared" si="27"/>
        <v>100.24859693397114</v>
      </c>
      <c r="AW45" s="213">
        <f t="shared" si="27"/>
        <v>103.05701363441287</v>
      </c>
      <c r="AX45" s="230">
        <f t="shared" si="27"/>
        <v>106.54953985896975</v>
      </c>
      <c r="AY45" s="213">
        <f t="shared" si="27"/>
        <v>93.2323099798828</v>
      </c>
      <c r="AZ45" s="230">
        <f t="shared" si="27"/>
        <v>142.67834793491863</v>
      </c>
      <c r="BA45" s="213">
        <f t="shared" si="27"/>
        <v>103.28432905849235</v>
      </c>
      <c r="BB45" s="230">
        <f t="shared" si="27"/>
        <v>97.84035317981147</v>
      </c>
      <c r="BC45" s="213">
        <f t="shared" si="27"/>
        <v>105.53292600135778</v>
      </c>
      <c r="BD45" s="252">
        <f t="shared" si="27"/>
        <v>121.1968276856525</v>
      </c>
      <c r="BE45" s="167">
        <f t="shared" si="27"/>
        <v>105.9321399536161</v>
      </c>
      <c r="BF45" s="277"/>
      <c r="BG45" s="189" t="s">
        <v>117</v>
      </c>
    </row>
    <row r="46" spans="1:59" ht="13.5" thickBot="1">
      <c r="A46" s="277"/>
      <c r="B46" s="190" t="s">
        <v>125</v>
      </c>
      <c r="C46" s="166">
        <f>C44-C17</f>
        <v>11259</v>
      </c>
      <c r="D46" s="167">
        <f>D44-D17</f>
        <v>79877</v>
      </c>
      <c r="E46" s="213">
        <f aca="true" t="shared" si="28" ref="E46:BE46">E44-E17</f>
        <v>-1204</v>
      </c>
      <c r="F46" s="230">
        <f t="shared" si="28"/>
        <v>217</v>
      </c>
      <c r="G46" s="213">
        <f t="shared" si="28"/>
        <v>4876</v>
      </c>
      <c r="H46" s="230">
        <f t="shared" si="28"/>
        <v>-66</v>
      </c>
      <c r="I46" s="213">
        <f t="shared" si="28"/>
        <v>222</v>
      </c>
      <c r="J46" s="230">
        <f t="shared" si="28"/>
        <v>-3196</v>
      </c>
      <c r="K46" s="213">
        <f t="shared" si="28"/>
        <v>-4012</v>
      </c>
      <c r="L46" s="230">
        <f t="shared" si="28"/>
        <v>997</v>
      </c>
      <c r="M46" s="213">
        <f t="shared" si="28"/>
        <v>-31</v>
      </c>
      <c r="N46" s="230">
        <f t="shared" si="28"/>
        <v>-2566</v>
      </c>
      <c r="O46" s="213">
        <f t="shared" si="28"/>
        <v>445</v>
      </c>
      <c r="P46" s="230">
        <f t="shared" si="28"/>
        <v>-1807</v>
      </c>
      <c r="Q46" s="213">
        <f t="shared" si="28"/>
        <v>1062</v>
      </c>
      <c r="R46" s="230">
        <f t="shared" si="28"/>
        <v>630</v>
      </c>
      <c r="S46" s="213">
        <f t="shared" si="28"/>
        <v>-643</v>
      </c>
      <c r="T46" s="230">
        <f t="shared" si="28"/>
        <v>107</v>
      </c>
      <c r="U46" s="213">
        <f t="shared" si="28"/>
        <v>-236</v>
      </c>
      <c r="V46" s="230">
        <f t="shared" si="28"/>
        <v>543</v>
      </c>
      <c r="W46" s="213">
        <f t="shared" si="28"/>
        <v>5589</v>
      </c>
      <c r="X46" s="230">
        <f t="shared" si="28"/>
        <v>-738</v>
      </c>
      <c r="Y46" s="213">
        <f t="shared" si="28"/>
        <v>-5891</v>
      </c>
      <c r="Z46" s="230">
        <f t="shared" si="28"/>
        <v>1920</v>
      </c>
      <c r="AA46" s="213">
        <f t="shared" si="28"/>
        <v>666</v>
      </c>
      <c r="AB46" s="230">
        <f t="shared" si="28"/>
        <v>2582</v>
      </c>
      <c r="AC46" s="213">
        <f t="shared" si="28"/>
        <v>836</v>
      </c>
      <c r="AD46" s="230">
        <f t="shared" si="28"/>
        <v>18672</v>
      </c>
      <c r="AE46" s="213">
        <f t="shared" si="28"/>
        <v>-2702</v>
      </c>
      <c r="AF46" s="230">
        <f t="shared" si="28"/>
        <v>6771</v>
      </c>
      <c r="AG46" s="213">
        <f t="shared" si="28"/>
        <v>-403</v>
      </c>
      <c r="AH46" s="230">
        <f t="shared" si="28"/>
        <v>7024</v>
      </c>
      <c r="AI46" s="213">
        <f t="shared" si="28"/>
        <v>-6461</v>
      </c>
      <c r="AJ46" s="230">
        <f t="shared" si="28"/>
        <v>3029</v>
      </c>
      <c r="AK46" s="213">
        <f t="shared" si="28"/>
        <v>2439</v>
      </c>
      <c r="AL46" s="230">
        <f t="shared" si="28"/>
        <v>1310</v>
      </c>
      <c r="AM46" s="213">
        <f t="shared" si="28"/>
        <v>5118</v>
      </c>
      <c r="AN46" s="230">
        <f t="shared" si="28"/>
        <v>-2159</v>
      </c>
      <c r="AO46" s="213">
        <f t="shared" si="28"/>
        <v>1239</v>
      </c>
      <c r="AP46" s="230">
        <f t="shared" si="28"/>
        <v>13810</v>
      </c>
      <c r="AQ46" s="213">
        <f t="shared" si="28"/>
        <v>4913</v>
      </c>
      <c r="AR46" s="230">
        <f t="shared" si="28"/>
        <v>1074</v>
      </c>
      <c r="AS46" s="213">
        <f t="shared" si="28"/>
        <v>9606</v>
      </c>
      <c r="AT46" s="230">
        <f t="shared" si="28"/>
        <v>9908</v>
      </c>
      <c r="AU46" s="213">
        <f t="shared" si="28"/>
        <v>6040</v>
      </c>
      <c r="AV46" s="230">
        <f t="shared" si="28"/>
        <v>66</v>
      </c>
      <c r="AW46" s="213">
        <f t="shared" si="28"/>
        <v>926</v>
      </c>
      <c r="AX46" s="230">
        <f t="shared" si="28"/>
        <v>1644</v>
      </c>
      <c r="AY46" s="213">
        <f t="shared" si="28"/>
        <v>-3095</v>
      </c>
      <c r="AZ46" s="230">
        <f t="shared" si="28"/>
        <v>682</v>
      </c>
      <c r="BA46" s="213">
        <f t="shared" si="28"/>
        <v>210</v>
      </c>
      <c r="BB46" s="230">
        <f t="shared" si="28"/>
        <v>-543</v>
      </c>
      <c r="BC46" s="213">
        <f t="shared" si="28"/>
        <v>163</v>
      </c>
      <c r="BD46" s="252">
        <f t="shared" si="28"/>
        <v>294</v>
      </c>
      <c r="BE46" s="167">
        <f t="shared" si="28"/>
        <v>91136</v>
      </c>
      <c r="BF46" s="277"/>
      <c r="BG46" s="190" t="s">
        <v>125</v>
      </c>
    </row>
    <row r="47" spans="1:59" ht="12.75">
      <c r="A47" s="277"/>
      <c r="B47" s="191" t="s">
        <v>111</v>
      </c>
      <c r="C47" s="168">
        <f>C38+C44</f>
        <v>510001</v>
      </c>
      <c r="D47" s="169">
        <f aca="true" t="shared" si="29" ref="D47:BE47">D38+D44</f>
        <v>3578540</v>
      </c>
      <c r="E47" s="214">
        <f t="shared" si="29"/>
        <v>45580</v>
      </c>
      <c r="F47" s="231">
        <f t="shared" si="29"/>
        <v>13526</v>
      </c>
      <c r="G47" s="214">
        <f t="shared" si="29"/>
        <v>64731</v>
      </c>
      <c r="H47" s="231">
        <f t="shared" si="29"/>
        <v>5249</v>
      </c>
      <c r="I47" s="214">
        <f t="shared" si="29"/>
        <v>28943</v>
      </c>
      <c r="J47" s="231">
        <f t="shared" si="29"/>
        <v>172921</v>
      </c>
      <c r="K47" s="214">
        <f t="shared" si="29"/>
        <v>28407</v>
      </c>
      <c r="L47" s="231">
        <f t="shared" si="29"/>
        <v>14577</v>
      </c>
      <c r="M47" s="214">
        <f t="shared" si="29"/>
        <v>2080</v>
      </c>
      <c r="N47" s="231">
        <f t="shared" si="29"/>
        <v>230674</v>
      </c>
      <c r="O47" s="214">
        <f t="shared" si="29"/>
        <v>17279</v>
      </c>
      <c r="P47" s="231">
        <f t="shared" si="29"/>
        <v>2423</v>
      </c>
      <c r="Q47" s="214">
        <f t="shared" si="29"/>
        <v>12489</v>
      </c>
      <c r="R47" s="231">
        <f t="shared" si="29"/>
        <v>5267</v>
      </c>
      <c r="S47" s="214">
        <f t="shared" si="29"/>
        <v>2097</v>
      </c>
      <c r="T47" s="231">
        <f t="shared" si="29"/>
        <v>579</v>
      </c>
      <c r="U47" s="214">
        <f t="shared" si="29"/>
        <v>52923</v>
      </c>
      <c r="V47" s="231">
        <f t="shared" si="29"/>
        <v>1927</v>
      </c>
      <c r="W47" s="214">
        <f t="shared" si="29"/>
        <v>504402</v>
      </c>
      <c r="X47" s="231">
        <f t="shared" si="29"/>
        <v>78231</v>
      </c>
      <c r="Y47" s="214">
        <f t="shared" si="29"/>
        <v>36370</v>
      </c>
      <c r="Z47" s="231">
        <f t="shared" si="29"/>
        <v>128671</v>
      </c>
      <c r="AA47" s="214">
        <f t="shared" si="29"/>
        <v>16937</v>
      </c>
      <c r="AB47" s="231">
        <f t="shared" si="29"/>
        <v>74728</v>
      </c>
      <c r="AC47" s="214">
        <f t="shared" si="29"/>
        <v>33640</v>
      </c>
      <c r="AD47" s="231">
        <f t="shared" si="29"/>
        <v>345823</v>
      </c>
      <c r="AE47" s="214">
        <f t="shared" si="29"/>
        <v>20489</v>
      </c>
      <c r="AF47" s="231">
        <f t="shared" si="29"/>
        <v>126573</v>
      </c>
      <c r="AG47" s="214">
        <f t="shared" si="29"/>
        <v>11247</v>
      </c>
      <c r="AH47" s="231">
        <f t="shared" si="29"/>
        <v>217810</v>
      </c>
      <c r="AI47" s="214">
        <f t="shared" si="29"/>
        <v>146801</v>
      </c>
      <c r="AJ47" s="231">
        <f t="shared" si="29"/>
        <v>53333</v>
      </c>
      <c r="AK47" s="214">
        <f t="shared" si="29"/>
        <v>45066</v>
      </c>
      <c r="AL47" s="231">
        <f t="shared" si="29"/>
        <v>37315</v>
      </c>
      <c r="AM47" s="214">
        <f t="shared" si="29"/>
        <v>56039</v>
      </c>
      <c r="AN47" s="231">
        <f t="shared" si="29"/>
        <v>70412</v>
      </c>
      <c r="AO47" s="214">
        <f t="shared" si="29"/>
        <v>40527</v>
      </c>
      <c r="AP47" s="231">
        <f t="shared" si="29"/>
        <v>251364</v>
      </c>
      <c r="AQ47" s="214">
        <f t="shared" si="29"/>
        <v>41694</v>
      </c>
      <c r="AR47" s="231">
        <f t="shared" si="29"/>
        <v>19152</v>
      </c>
      <c r="AS47" s="214">
        <f t="shared" si="29"/>
        <v>47351</v>
      </c>
      <c r="AT47" s="231">
        <f t="shared" si="29"/>
        <v>76250</v>
      </c>
      <c r="AU47" s="214">
        <f t="shared" si="29"/>
        <v>16828</v>
      </c>
      <c r="AV47" s="231">
        <f t="shared" si="29"/>
        <v>54714</v>
      </c>
      <c r="AW47" s="214">
        <f t="shared" si="29"/>
        <v>80130</v>
      </c>
      <c r="AX47" s="231">
        <f t="shared" si="29"/>
        <v>62887</v>
      </c>
      <c r="AY47" s="214">
        <f t="shared" si="29"/>
        <v>101717</v>
      </c>
      <c r="AZ47" s="231">
        <f t="shared" si="29"/>
        <v>4880</v>
      </c>
      <c r="BA47" s="214">
        <f t="shared" si="29"/>
        <v>16543</v>
      </c>
      <c r="BB47" s="231">
        <f t="shared" si="29"/>
        <v>49474</v>
      </c>
      <c r="BC47" s="214">
        <f t="shared" si="29"/>
        <v>5969</v>
      </c>
      <c r="BD47" s="253">
        <f t="shared" si="29"/>
        <v>3501</v>
      </c>
      <c r="BE47" s="169">
        <f t="shared" si="29"/>
        <v>4088541</v>
      </c>
      <c r="BF47" s="277"/>
      <c r="BG47" s="191" t="s">
        <v>111</v>
      </c>
    </row>
    <row r="48" spans="1:59" ht="12.75">
      <c r="A48" s="277"/>
      <c r="B48" s="186" t="s">
        <v>117</v>
      </c>
      <c r="C48" s="170">
        <f>C47/C18*100</f>
        <v>101.31410090864665</v>
      </c>
      <c r="D48" s="203">
        <f aca="true" t="shared" si="30" ref="D48:BE48">D47/D18*100</f>
        <v>108.28887038283325</v>
      </c>
      <c r="E48" s="215">
        <f t="shared" si="30"/>
        <v>96.36363636363636</v>
      </c>
      <c r="F48" s="232">
        <f t="shared" si="30"/>
        <v>103.14168064663718</v>
      </c>
      <c r="G48" s="215">
        <f t="shared" si="30"/>
        <v>111.54555323878617</v>
      </c>
      <c r="H48" s="232">
        <f t="shared" si="30"/>
        <v>98.00224047796864</v>
      </c>
      <c r="I48" s="215">
        <f t="shared" si="30"/>
        <v>102.75864517503372</v>
      </c>
      <c r="J48" s="232">
        <f t="shared" si="30"/>
        <v>97.33364104065114</v>
      </c>
      <c r="K48" s="215">
        <f t="shared" si="30"/>
        <v>96.96876600102406</v>
      </c>
      <c r="L48" s="232">
        <f t="shared" si="30"/>
        <v>118.55074821080025</v>
      </c>
      <c r="M48" s="215">
        <f t="shared" si="30"/>
        <v>99.61685823754789</v>
      </c>
      <c r="N48" s="232">
        <f t="shared" si="30"/>
        <v>109.39104950419924</v>
      </c>
      <c r="O48" s="215">
        <f t="shared" si="30"/>
        <v>122.84231480164938</v>
      </c>
      <c r="P48" s="232">
        <f t="shared" si="30"/>
        <v>45.86409237175847</v>
      </c>
      <c r="Q48" s="215">
        <f t="shared" si="30"/>
        <v>112.02906350914962</v>
      </c>
      <c r="R48" s="232">
        <f t="shared" si="30"/>
        <v>133.0722587165235</v>
      </c>
      <c r="S48" s="215">
        <f t="shared" si="30"/>
        <v>63.93292682926829</v>
      </c>
      <c r="T48" s="232">
        <f t="shared" si="30"/>
        <v>129.82062780269058</v>
      </c>
      <c r="U48" s="215">
        <f t="shared" si="30"/>
        <v>95.65665329140006</v>
      </c>
      <c r="V48" s="232">
        <f t="shared" si="30"/>
        <v>147.09923664122138</v>
      </c>
      <c r="W48" s="215">
        <f t="shared" si="30"/>
        <v>105.87716702035881</v>
      </c>
      <c r="X48" s="232">
        <f t="shared" si="30"/>
        <v>96.15176618077234</v>
      </c>
      <c r="Y48" s="215">
        <f t="shared" si="30"/>
        <v>75.28617855886067</v>
      </c>
      <c r="Z48" s="232">
        <f t="shared" si="30"/>
        <v>102.86767292379521</v>
      </c>
      <c r="AA48" s="215">
        <f t="shared" si="30"/>
        <v>104.76926883582829</v>
      </c>
      <c r="AB48" s="232">
        <f t="shared" si="30"/>
        <v>111.90009134334615</v>
      </c>
      <c r="AC48" s="215">
        <f t="shared" si="30"/>
        <v>97.01793851300687</v>
      </c>
      <c r="AD48" s="232">
        <f t="shared" si="30"/>
        <v>125.00876593683465</v>
      </c>
      <c r="AE48" s="215">
        <f t="shared" si="30"/>
        <v>68.39469906866509</v>
      </c>
      <c r="AF48" s="232">
        <f t="shared" si="30"/>
        <v>116.63026952315134</v>
      </c>
      <c r="AG48" s="215">
        <f t="shared" si="30"/>
        <v>106.47543311559215</v>
      </c>
      <c r="AH48" s="232">
        <f t="shared" si="30"/>
        <v>108.69250615047581</v>
      </c>
      <c r="AI48" s="215">
        <f t="shared" si="30"/>
        <v>90.57429139056504</v>
      </c>
      <c r="AJ48" s="232">
        <f t="shared" si="30"/>
        <v>109.23521219072587</v>
      </c>
      <c r="AK48" s="215">
        <f t="shared" si="30"/>
        <v>111.03828906519489</v>
      </c>
      <c r="AL48" s="232">
        <f t="shared" si="30"/>
        <v>109.03804570159545</v>
      </c>
      <c r="AM48" s="215">
        <f t="shared" si="30"/>
        <v>112.69330544774469</v>
      </c>
      <c r="AN48" s="232">
        <f t="shared" si="30"/>
        <v>89.25225944657818</v>
      </c>
      <c r="AO48" s="215">
        <f t="shared" si="30"/>
        <v>110.13968909664094</v>
      </c>
      <c r="AP48" s="232">
        <f t="shared" si="30"/>
        <v>119.02718981731397</v>
      </c>
      <c r="AQ48" s="215">
        <f t="shared" si="30"/>
        <v>127.93887508054864</v>
      </c>
      <c r="AR48" s="232">
        <f t="shared" si="30"/>
        <v>120.0225606316977</v>
      </c>
      <c r="AS48" s="215">
        <f t="shared" si="30"/>
        <v>146.16761845963885</v>
      </c>
      <c r="AT48" s="232">
        <f t="shared" si="30"/>
        <v>133.0715532286213</v>
      </c>
      <c r="AU48" s="215"/>
      <c r="AV48" s="232">
        <f t="shared" si="30"/>
        <v>105.67240280433397</v>
      </c>
      <c r="AW48" s="215">
        <f t="shared" si="30"/>
        <v>117.67383802041267</v>
      </c>
      <c r="AX48" s="232">
        <f t="shared" si="30"/>
        <v>120.69978119841849</v>
      </c>
      <c r="AY48" s="215">
        <f t="shared" si="30"/>
        <v>98.5477057820493</v>
      </c>
      <c r="AZ48" s="232">
        <f t="shared" si="30"/>
        <v>130.7609860664523</v>
      </c>
      <c r="BA48" s="215">
        <f t="shared" si="30"/>
        <v>107.94075427378311</v>
      </c>
      <c r="BB48" s="232">
        <f t="shared" si="30"/>
        <v>105.15867111611792</v>
      </c>
      <c r="BC48" s="215">
        <f t="shared" si="30"/>
        <v>115.05397070161911</v>
      </c>
      <c r="BD48" s="254">
        <f t="shared" si="30"/>
        <v>93.40981856990395</v>
      </c>
      <c r="BE48" s="203">
        <f t="shared" si="30"/>
        <v>107.3668661584397</v>
      </c>
      <c r="BF48" s="277"/>
      <c r="BG48" s="186" t="s">
        <v>117</v>
      </c>
    </row>
    <row r="49" spans="1:59" ht="13.5" thickBot="1">
      <c r="A49" s="277"/>
      <c r="B49" s="187" t="s">
        <v>125</v>
      </c>
      <c r="C49" s="171">
        <f>C47-C18</f>
        <v>6615</v>
      </c>
      <c r="D49" s="204">
        <f aca="true" t="shared" si="31" ref="D49:BE49">D47-D18</f>
        <v>273916</v>
      </c>
      <c r="E49" s="216">
        <f t="shared" si="31"/>
        <v>-1720</v>
      </c>
      <c r="F49" s="233">
        <f t="shared" si="31"/>
        <v>412</v>
      </c>
      <c r="G49" s="216">
        <f t="shared" si="31"/>
        <v>6700</v>
      </c>
      <c r="H49" s="233">
        <f t="shared" si="31"/>
        <v>-107</v>
      </c>
      <c r="I49" s="216">
        <f t="shared" si="31"/>
        <v>777</v>
      </c>
      <c r="J49" s="233">
        <f t="shared" si="31"/>
        <v>-4737</v>
      </c>
      <c r="K49" s="216">
        <f t="shared" si="31"/>
        <v>-888</v>
      </c>
      <c r="L49" s="233">
        <f t="shared" si="31"/>
        <v>2281</v>
      </c>
      <c r="M49" s="216">
        <f t="shared" si="31"/>
        <v>-8</v>
      </c>
      <c r="N49" s="233">
        <f t="shared" si="31"/>
        <v>19803</v>
      </c>
      <c r="O49" s="216">
        <f t="shared" si="31"/>
        <v>3213</v>
      </c>
      <c r="P49" s="233">
        <f t="shared" si="31"/>
        <v>-2860</v>
      </c>
      <c r="Q49" s="216">
        <f t="shared" si="31"/>
        <v>1341</v>
      </c>
      <c r="R49" s="233">
        <f t="shared" si="31"/>
        <v>1309</v>
      </c>
      <c r="S49" s="216">
        <f t="shared" si="31"/>
        <v>-1183</v>
      </c>
      <c r="T49" s="233">
        <f t="shared" si="31"/>
        <v>133</v>
      </c>
      <c r="U49" s="216">
        <f t="shared" si="31"/>
        <v>-2403</v>
      </c>
      <c r="V49" s="233">
        <f t="shared" si="31"/>
        <v>617</v>
      </c>
      <c r="W49" s="216">
        <f t="shared" si="31"/>
        <v>27999</v>
      </c>
      <c r="X49" s="233">
        <f t="shared" si="31"/>
        <v>-3131</v>
      </c>
      <c r="Y49" s="216">
        <f t="shared" si="31"/>
        <v>-11939</v>
      </c>
      <c r="Z49" s="233">
        <f t="shared" si="31"/>
        <v>3587</v>
      </c>
      <c r="AA49" s="216">
        <f t="shared" si="31"/>
        <v>771</v>
      </c>
      <c r="AB49" s="233">
        <f t="shared" si="31"/>
        <v>7947</v>
      </c>
      <c r="AC49" s="216">
        <f t="shared" si="31"/>
        <v>-1034</v>
      </c>
      <c r="AD49" s="233">
        <f t="shared" si="31"/>
        <v>69184</v>
      </c>
      <c r="AE49" s="216">
        <f t="shared" si="31"/>
        <v>-9468</v>
      </c>
      <c r="AF49" s="233">
        <f t="shared" si="31"/>
        <v>18048</v>
      </c>
      <c r="AG49" s="216">
        <f t="shared" si="31"/>
        <v>684</v>
      </c>
      <c r="AH49" s="233">
        <f t="shared" si="31"/>
        <v>17419</v>
      </c>
      <c r="AI49" s="216">
        <f t="shared" si="31"/>
        <v>-15277</v>
      </c>
      <c r="AJ49" s="233">
        <f t="shared" si="31"/>
        <v>4509</v>
      </c>
      <c r="AK49" s="216">
        <f t="shared" si="31"/>
        <v>4480</v>
      </c>
      <c r="AL49" s="233">
        <f t="shared" si="31"/>
        <v>3093</v>
      </c>
      <c r="AM49" s="216">
        <f t="shared" si="31"/>
        <v>6312</v>
      </c>
      <c r="AN49" s="233">
        <f t="shared" si="31"/>
        <v>-8479</v>
      </c>
      <c r="AO49" s="216">
        <f t="shared" si="31"/>
        <v>3731</v>
      </c>
      <c r="AP49" s="233">
        <f t="shared" si="31"/>
        <v>40182</v>
      </c>
      <c r="AQ49" s="216">
        <f t="shared" si="31"/>
        <v>9105</v>
      </c>
      <c r="AR49" s="233">
        <f t="shared" si="31"/>
        <v>3195</v>
      </c>
      <c r="AS49" s="216">
        <f t="shared" si="31"/>
        <v>14956</v>
      </c>
      <c r="AT49" s="233">
        <f t="shared" si="31"/>
        <v>18950</v>
      </c>
      <c r="AU49" s="216">
        <f t="shared" si="31"/>
        <v>16828</v>
      </c>
      <c r="AV49" s="233">
        <f t="shared" si="31"/>
        <v>2937</v>
      </c>
      <c r="AW49" s="216">
        <f t="shared" si="31"/>
        <v>12035</v>
      </c>
      <c r="AX49" s="233">
        <f t="shared" si="31"/>
        <v>10785</v>
      </c>
      <c r="AY49" s="216">
        <f t="shared" si="31"/>
        <v>-1499</v>
      </c>
      <c r="AZ49" s="233">
        <f t="shared" si="31"/>
        <v>1148</v>
      </c>
      <c r="BA49" s="216">
        <f t="shared" si="31"/>
        <v>1217</v>
      </c>
      <c r="BB49" s="233">
        <f t="shared" si="31"/>
        <v>2427</v>
      </c>
      <c r="BC49" s="216">
        <f t="shared" si="31"/>
        <v>781</v>
      </c>
      <c r="BD49" s="255">
        <f t="shared" si="31"/>
        <v>-247</v>
      </c>
      <c r="BE49" s="204">
        <f t="shared" si="31"/>
        <v>280531</v>
      </c>
      <c r="BF49" s="277"/>
      <c r="BG49" s="187" t="s">
        <v>125</v>
      </c>
    </row>
    <row r="50" spans="1:59" ht="12.75">
      <c r="A50" s="277"/>
      <c r="B50" s="108">
        <v>10</v>
      </c>
      <c r="C50" s="172">
        <v>74969</v>
      </c>
      <c r="D50" s="163">
        <v>436760</v>
      </c>
      <c r="E50" s="211">
        <v>4960</v>
      </c>
      <c r="F50" s="13">
        <v>1694</v>
      </c>
      <c r="G50" s="211">
        <v>7270</v>
      </c>
      <c r="H50" s="13">
        <v>510</v>
      </c>
      <c r="I50" s="211">
        <v>2886</v>
      </c>
      <c r="J50" s="158">
        <v>17569</v>
      </c>
      <c r="K50" s="211">
        <v>2663</v>
      </c>
      <c r="L50" s="13">
        <v>2015</v>
      </c>
      <c r="M50" s="211">
        <v>478</v>
      </c>
      <c r="N50" s="158">
        <v>17153</v>
      </c>
      <c r="O50" s="211">
        <v>3168</v>
      </c>
      <c r="P50" s="13">
        <v>257</v>
      </c>
      <c r="Q50" s="211">
        <v>1201</v>
      </c>
      <c r="R50" s="13">
        <v>685</v>
      </c>
      <c r="S50" s="211">
        <v>193</v>
      </c>
      <c r="T50" s="13">
        <v>42</v>
      </c>
      <c r="U50" s="211">
        <v>10797</v>
      </c>
      <c r="V50" s="13">
        <v>99</v>
      </c>
      <c r="W50" s="241">
        <v>66121</v>
      </c>
      <c r="X50" s="197">
        <v>9963</v>
      </c>
      <c r="Y50" s="211">
        <v>5014</v>
      </c>
      <c r="Z50" s="13">
        <v>11841</v>
      </c>
      <c r="AA50" s="211">
        <v>1607</v>
      </c>
      <c r="AB50" s="197">
        <v>11518</v>
      </c>
      <c r="AC50" s="211">
        <v>3855</v>
      </c>
      <c r="AD50" s="158">
        <v>40373</v>
      </c>
      <c r="AE50" s="211">
        <v>1923</v>
      </c>
      <c r="AF50" s="13">
        <v>14792</v>
      </c>
      <c r="AG50" s="211">
        <v>1417</v>
      </c>
      <c r="AH50" s="158">
        <v>27182</v>
      </c>
      <c r="AI50" s="241">
        <v>14682</v>
      </c>
      <c r="AJ50" s="13">
        <v>5738</v>
      </c>
      <c r="AK50" s="211">
        <v>6019</v>
      </c>
      <c r="AL50" s="13">
        <v>6592</v>
      </c>
      <c r="AM50" s="211">
        <v>10293</v>
      </c>
      <c r="AN50" s="13">
        <v>9374</v>
      </c>
      <c r="AO50" s="211">
        <v>5422</v>
      </c>
      <c r="AP50" s="158">
        <v>33612</v>
      </c>
      <c r="AQ50" s="211">
        <v>5922</v>
      </c>
      <c r="AR50" s="13">
        <v>2199</v>
      </c>
      <c r="AS50" s="211">
        <v>7030</v>
      </c>
      <c r="AT50" s="13">
        <v>10981</v>
      </c>
      <c r="AU50" s="211">
        <v>1746</v>
      </c>
      <c r="AV50" s="13">
        <v>6766</v>
      </c>
      <c r="AW50" s="211">
        <v>9893</v>
      </c>
      <c r="AX50" s="13">
        <v>8298</v>
      </c>
      <c r="AY50" s="211">
        <v>14359</v>
      </c>
      <c r="AZ50" s="13">
        <v>615</v>
      </c>
      <c r="BA50" s="211">
        <v>1889</v>
      </c>
      <c r="BB50" s="13">
        <v>4908</v>
      </c>
      <c r="BC50" s="211">
        <v>580</v>
      </c>
      <c r="BD50" s="14">
        <v>596</v>
      </c>
      <c r="BE50" s="260">
        <v>511729</v>
      </c>
      <c r="BF50" s="277"/>
      <c r="BG50" s="108">
        <v>10</v>
      </c>
    </row>
    <row r="51" spans="1:59" ht="12.75">
      <c r="A51" s="277"/>
      <c r="B51" s="108">
        <v>11</v>
      </c>
      <c r="C51" s="172">
        <v>67047</v>
      </c>
      <c r="D51" s="163">
        <v>324208</v>
      </c>
      <c r="E51" s="211">
        <v>4266</v>
      </c>
      <c r="F51" s="13">
        <v>1122</v>
      </c>
      <c r="G51" s="211">
        <v>3510</v>
      </c>
      <c r="H51" s="13">
        <v>339</v>
      </c>
      <c r="I51" s="211">
        <v>2268</v>
      </c>
      <c r="J51" s="158">
        <v>16671</v>
      </c>
      <c r="K51" s="211">
        <v>1882</v>
      </c>
      <c r="L51" s="13">
        <v>2169</v>
      </c>
      <c r="M51" s="211">
        <v>117</v>
      </c>
      <c r="N51" s="158">
        <v>20386</v>
      </c>
      <c r="O51" s="211">
        <v>2200</v>
      </c>
      <c r="P51" s="13">
        <v>192</v>
      </c>
      <c r="Q51" s="211">
        <v>1076</v>
      </c>
      <c r="R51" s="13">
        <v>320</v>
      </c>
      <c r="S51" s="211">
        <v>255</v>
      </c>
      <c r="T51" s="13">
        <v>36</v>
      </c>
      <c r="U51" s="211">
        <v>6717</v>
      </c>
      <c r="V51" s="13">
        <v>71</v>
      </c>
      <c r="W51" s="241">
        <v>42306</v>
      </c>
      <c r="X51" s="197">
        <v>7965</v>
      </c>
      <c r="Y51" s="211">
        <v>4907</v>
      </c>
      <c r="Z51" s="13">
        <v>7989</v>
      </c>
      <c r="AA51" s="211">
        <v>1313</v>
      </c>
      <c r="AB51" s="197">
        <v>8075</v>
      </c>
      <c r="AC51" s="211">
        <v>3351</v>
      </c>
      <c r="AD51" s="158">
        <v>38382</v>
      </c>
      <c r="AE51" s="211">
        <v>1941</v>
      </c>
      <c r="AF51" s="13">
        <v>16954</v>
      </c>
      <c r="AG51" s="211">
        <v>1238</v>
      </c>
      <c r="AH51" s="158">
        <v>25333</v>
      </c>
      <c r="AI51" s="241">
        <v>10243</v>
      </c>
      <c r="AJ51" s="13">
        <v>4227</v>
      </c>
      <c r="AK51" s="211">
        <v>3796</v>
      </c>
      <c r="AL51" s="13">
        <v>3261</v>
      </c>
      <c r="AM51" s="211">
        <v>6732</v>
      </c>
      <c r="AN51" s="13">
        <v>7887</v>
      </c>
      <c r="AO51" s="211">
        <v>2638</v>
      </c>
      <c r="AP51" s="158">
        <v>18593</v>
      </c>
      <c r="AQ51" s="211">
        <v>2374</v>
      </c>
      <c r="AR51" s="13">
        <v>1257</v>
      </c>
      <c r="AS51" s="211">
        <v>2341</v>
      </c>
      <c r="AT51" s="13">
        <v>5583</v>
      </c>
      <c r="AU51" s="211">
        <v>1153</v>
      </c>
      <c r="AV51" s="13">
        <v>6168</v>
      </c>
      <c r="AW51" s="211">
        <v>7068</v>
      </c>
      <c r="AX51" s="13">
        <v>4527</v>
      </c>
      <c r="AY51" s="211">
        <v>8668</v>
      </c>
      <c r="AZ51" s="13">
        <v>369</v>
      </c>
      <c r="BA51" s="211">
        <v>1426</v>
      </c>
      <c r="BB51" s="13">
        <v>2019</v>
      </c>
      <c r="BC51" s="211">
        <v>216</v>
      </c>
      <c r="BD51" s="14">
        <v>311</v>
      </c>
      <c r="BE51" s="202">
        <v>391255</v>
      </c>
      <c r="BF51" s="277"/>
      <c r="BG51" s="108">
        <v>11</v>
      </c>
    </row>
    <row r="52" spans="1:59" ht="12.75">
      <c r="A52" s="277"/>
      <c r="B52" s="188">
        <v>12</v>
      </c>
      <c r="C52" s="173">
        <v>64781</v>
      </c>
      <c r="D52" s="163">
        <v>341225</v>
      </c>
      <c r="E52" s="217">
        <v>3687</v>
      </c>
      <c r="F52" s="174">
        <v>1275</v>
      </c>
      <c r="G52" s="217">
        <v>2823</v>
      </c>
      <c r="H52" s="174">
        <v>564</v>
      </c>
      <c r="I52" s="217">
        <v>2603</v>
      </c>
      <c r="J52" s="175">
        <v>19491</v>
      </c>
      <c r="K52" s="217">
        <v>1893</v>
      </c>
      <c r="L52" s="174">
        <v>2226</v>
      </c>
      <c r="M52" s="217">
        <v>226</v>
      </c>
      <c r="N52" s="175">
        <v>25581</v>
      </c>
      <c r="O52" s="217">
        <v>1399</v>
      </c>
      <c r="P52" s="174">
        <v>298</v>
      </c>
      <c r="Q52" s="217">
        <v>1556</v>
      </c>
      <c r="R52" s="174">
        <v>381</v>
      </c>
      <c r="S52" s="217">
        <v>204</v>
      </c>
      <c r="T52" s="174">
        <v>37</v>
      </c>
      <c r="U52" s="217">
        <v>4033</v>
      </c>
      <c r="V52" s="174">
        <v>88</v>
      </c>
      <c r="W52" s="242">
        <v>46670</v>
      </c>
      <c r="X52" s="198">
        <v>6851</v>
      </c>
      <c r="Y52" s="217">
        <v>3440</v>
      </c>
      <c r="Z52" s="174">
        <v>6724</v>
      </c>
      <c r="AA52" s="217">
        <v>1105</v>
      </c>
      <c r="AB52" s="198">
        <v>9341</v>
      </c>
      <c r="AC52" s="217">
        <v>3458</v>
      </c>
      <c r="AD52" s="175">
        <v>46990</v>
      </c>
      <c r="AE52" s="217">
        <v>5371</v>
      </c>
      <c r="AF52" s="174">
        <v>14155</v>
      </c>
      <c r="AG52" s="217">
        <v>1424</v>
      </c>
      <c r="AH52" s="175">
        <v>25210</v>
      </c>
      <c r="AI52" s="242">
        <v>9889</v>
      </c>
      <c r="AJ52" s="174">
        <v>2987</v>
      </c>
      <c r="AK52" s="217">
        <v>4261</v>
      </c>
      <c r="AL52" s="174">
        <v>2994</v>
      </c>
      <c r="AM52" s="217">
        <v>8045</v>
      </c>
      <c r="AN52" s="174">
        <v>8028</v>
      </c>
      <c r="AO52" s="217">
        <v>2931</v>
      </c>
      <c r="AP52" s="175">
        <v>16565</v>
      </c>
      <c r="AQ52" s="217">
        <v>2339</v>
      </c>
      <c r="AR52" s="174">
        <v>1128</v>
      </c>
      <c r="AS52" s="217">
        <v>1848</v>
      </c>
      <c r="AT52" s="174">
        <v>5456</v>
      </c>
      <c r="AU52" s="217">
        <v>776</v>
      </c>
      <c r="AV52" s="174">
        <v>6383</v>
      </c>
      <c r="AW52" s="217">
        <v>7810</v>
      </c>
      <c r="AX52" s="174">
        <v>3155</v>
      </c>
      <c r="AY52" s="217">
        <v>9802</v>
      </c>
      <c r="AZ52" s="174">
        <v>943</v>
      </c>
      <c r="BA52" s="217">
        <v>1456</v>
      </c>
      <c r="BB52" s="174">
        <v>4508</v>
      </c>
      <c r="BC52" s="217">
        <v>418</v>
      </c>
      <c r="BD52" s="176">
        <v>399</v>
      </c>
      <c r="BE52" s="202">
        <v>406006</v>
      </c>
      <c r="BF52" s="277"/>
      <c r="BG52" s="188">
        <v>12</v>
      </c>
    </row>
    <row r="53" spans="1:59" ht="12.75">
      <c r="A53" s="277"/>
      <c r="B53" s="112" t="s">
        <v>122</v>
      </c>
      <c r="C53" s="177">
        <f>SUM(C50:C52)</f>
        <v>206797</v>
      </c>
      <c r="D53" s="165">
        <f>SUM(D50:D52)</f>
        <v>1102193</v>
      </c>
      <c r="E53" s="218">
        <f aca="true" t="shared" si="32" ref="E53:BE53">SUM(E50:E52)</f>
        <v>12913</v>
      </c>
      <c r="F53" s="234">
        <f t="shared" si="32"/>
        <v>4091</v>
      </c>
      <c r="G53" s="218">
        <f t="shared" si="32"/>
        <v>13603</v>
      </c>
      <c r="H53" s="234">
        <f t="shared" si="32"/>
        <v>1413</v>
      </c>
      <c r="I53" s="218">
        <f t="shared" si="32"/>
        <v>7757</v>
      </c>
      <c r="J53" s="234">
        <f t="shared" si="32"/>
        <v>53731</v>
      </c>
      <c r="K53" s="218">
        <f t="shared" si="32"/>
        <v>6438</v>
      </c>
      <c r="L53" s="234">
        <f t="shared" si="32"/>
        <v>6410</v>
      </c>
      <c r="M53" s="218">
        <f t="shared" si="32"/>
        <v>821</v>
      </c>
      <c r="N53" s="234">
        <f t="shared" si="32"/>
        <v>63120</v>
      </c>
      <c r="O53" s="218">
        <f t="shared" si="32"/>
        <v>6767</v>
      </c>
      <c r="P53" s="234">
        <f t="shared" si="32"/>
        <v>747</v>
      </c>
      <c r="Q53" s="218">
        <f t="shared" si="32"/>
        <v>3833</v>
      </c>
      <c r="R53" s="234">
        <f t="shared" si="32"/>
        <v>1386</v>
      </c>
      <c r="S53" s="218">
        <f t="shared" si="32"/>
        <v>652</v>
      </c>
      <c r="T53" s="234">
        <f t="shared" si="32"/>
        <v>115</v>
      </c>
      <c r="U53" s="218">
        <f t="shared" si="32"/>
        <v>21547</v>
      </c>
      <c r="V53" s="234">
        <f t="shared" si="32"/>
        <v>258</v>
      </c>
      <c r="W53" s="218">
        <f t="shared" si="32"/>
        <v>155097</v>
      </c>
      <c r="X53" s="234">
        <f t="shared" si="32"/>
        <v>24779</v>
      </c>
      <c r="Y53" s="218">
        <f t="shared" si="32"/>
        <v>13361</v>
      </c>
      <c r="Z53" s="234">
        <f t="shared" si="32"/>
        <v>26554</v>
      </c>
      <c r="AA53" s="218">
        <f t="shared" si="32"/>
        <v>4025</v>
      </c>
      <c r="AB53" s="234">
        <f t="shared" si="32"/>
        <v>28934</v>
      </c>
      <c r="AC53" s="218">
        <f t="shared" si="32"/>
        <v>10664</v>
      </c>
      <c r="AD53" s="234">
        <f t="shared" si="32"/>
        <v>125745</v>
      </c>
      <c r="AE53" s="218">
        <f t="shared" si="32"/>
        <v>9235</v>
      </c>
      <c r="AF53" s="234">
        <f t="shared" si="32"/>
        <v>45901</v>
      </c>
      <c r="AG53" s="218">
        <f t="shared" si="32"/>
        <v>4079</v>
      </c>
      <c r="AH53" s="234">
        <f t="shared" si="32"/>
        <v>77725</v>
      </c>
      <c r="AI53" s="218">
        <f t="shared" si="32"/>
        <v>34814</v>
      </c>
      <c r="AJ53" s="234">
        <f t="shared" si="32"/>
        <v>12952</v>
      </c>
      <c r="AK53" s="218">
        <f t="shared" si="32"/>
        <v>14076</v>
      </c>
      <c r="AL53" s="234">
        <f t="shared" si="32"/>
        <v>12847</v>
      </c>
      <c r="AM53" s="218">
        <f t="shared" si="32"/>
        <v>25070</v>
      </c>
      <c r="AN53" s="234">
        <f t="shared" si="32"/>
        <v>25289</v>
      </c>
      <c r="AO53" s="218">
        <f t="shared" si="32"/>
        <v>10991</v>
      </c>
      <c r="AP53" s="234">
        <f t="shared" si="32"/>
        <v>68770</v>
      </c>
      <c r="AQ53" s="218">
        <f t="shared" si="32"/>
        <v>10635</v>
      </c>
      <c r="AR53" s="234">
        <f t="shared" si="32"/>
        <v>4584</v>
      </c>
      <c r="AS53" s="218">
        <f t="shared" si="32"/>
        <v>11219</v>
      </c>
      <c r="AT53" s="234">
        <f t="shared" si="32"/>
        <v>22020</v>
      </c>
      <c r="AU53" s="218">
        <f t="shared" si="32"/>
        <v>3675</v>
      </c>
      <c r="AV53" s="234">
        <f t="shared" si="32"/>
        <v>19317</v>
      </c>
      <c r="AW53" s="218">
        <f t="shared" si="32"/>
        <v>24771</v>
      </c>
      <c r="AX53" s="234">
        <f t="shared" si="32"/>
        <v>15980</v>
      </c>
      <c r="AY53" s="218">
        <f t="shared" si="32"/>
        <v>32829</v>
      </c>
      <c r="AZ53" s="234">
        <f t="shared" si="32"/>
        <v>1927</v>
      </c>
      <c r="BA53" s="218">
        <f t="shared" si="32"/>
        <v>4771</v>
      </c>
      <c r="BB53" s="234">
        <f t="shared" si="32"/>
        <v>11435</v>
      </c>
      <c r="BC53" s="218">
        <f t="shared" si="32"/>
        <v>1214</v>
      </c>
      <c r="BD53" s="256">
        <f t="shared" si="32"/>
        <v>1306</v>
      </c>
      <c r="BE53" s="262">
        <f t="shared" si="32"/>
        <v>1308990</v>
      </c>
      <c r="BF53" s="277"/>
      <c r="BG53" s="112" t="s">
        <v>122</v>
      </c>
    </row>
    <row r="54" spans="1:59" ht="12.75">
      <c r="A54" s="277"/>
      <c r="B54" s="189" t="s">
        <v>117</v>
      </c>
      <c r="C54" s="166">
        <f>C53/C22*100</f>
        <v>110.49976756239748</v>
      </c>
      <c r="D54" s="167">
        <f>D53/D22*100</f>
        <v>104.3974706516406</v>
      </c>
      <c r="E54" s="213">
        <f aca="true" t="shared" si="33" ref="E54:AT54">E53/E22*100</f>
        <v>103.304</v>
      </c>
      <c r="F54" s="230">
        <f t="shared" si="33"/>
        <v>112.82404853833425</v>
      </c>
      <c r="G54" s="213">
        <f t="shared" si="33"/>
        <v>109.48088531187123</v>
      </c>
      <c r="H54" s="230">
        <f t="shared" si="33"/>
        <v>91.27906976744185</v>
      </c>
      <c r="I54" s="213">
        <f t="shared" si="33"/>
        <v>102.348594801425</v>
      </c>
      <c r="J54" s="230">
        <f t="shared" si="33"/>
        <v>97.92596912646485</v>
      </c>
      <c r="K54" s="213">
        <f t="shared" si="33"/>
        <v>66.07142857142857</v>
      </c>
      <c r="L54" s="230">
        <f t="shared" si="33"/>
        <v>126.6548113021142</v>
      </c>
      <c r="M54" s="213">
        <f t="shared" si="33"/>
        <v>121.0914454277286</v>
      </c>
      <c r="N54" s="230">
        <f t="shared" si="33"/>
        <v>95.00587013456155</v>
      </c>
      <c r="O54" s="213">
        <f t="shared" si="33"/>
        <v>66.01951219512195</v>
      </c>
      <c r="P54" s="230">
        <f t="shared" si="33"/>
        <v>72.94921875</v>
      </c>
      <c r="Q54" s="213">
        <f t="shared" si="33"/>
        <v>136.50284900284902</v>
      </c>
      <c r="R54" s="230">
        <f t="shared" si="33"/>
        <v>108.53563038371183</v>
      </c>
      <c r="S54" s="213">
        <f t="shared" si="33"/>
        <v>84.56549935149157</v>
      </c>
      <c r="T54" s="230">
        <f t="shared" si="33"/>
        <v>127.77777777777777</v>
      </c>
      <c r="U54" s="213">
        <f t="shared" si="33"/>
        <v>115.81295350712175</v>
      </c>
      <c r="V54" s="230">
        <f t="shared" si="33"/>
        <v>70.68493150684931</v>
      </c>
      <c r="W54" s="213">
        <f t="shared" si="33"/>
        <v>92.86911847478534</v>
      </c>
      <c r="X54" s="230">
        <f t="shared" si="33"/>
        <v>100.1090820943762</v>
      </c>
      <c r="Y54" s="213">
        <f t="shared" si="33"/>
        <v>102.73740868896579</v>
      </c>
      <c r="Z54" s="230">
        <f t="shared" si="33"/>
        <v>85.18542281534711</v>
      </c>
      <c r="AA54" s="213">
        <f t="shared" si="33"/>
        <v>100.39910202045397</v>
      </c>
      <c r="AB54" s="230">
        <f t="shared" si="33"/>
        <v>111.25466220632907</v>
      </c>
      <c r="AC54" s="213">
        <f t="shared" si="33"/>
        <v>93.8649766745885</v>
      </c>
      <c r="AD54" s="230">
        <f t="shared" si="33"/>
        <v>125.60181393211738</v>
      </c>
      <c r="AE54" s="213">
        <f t="shared" si="33"/>
        <v>100.9179324663971</v>
      </c>
      <c r="AF54" s="230">
        <f t="shared" si="33"/>
        <v>107.94901342865879</v>
      </c>
      <c r="AG54" s="213">
        <f t="shared" si="33"/>
        <v>93.405083581406</v>
      </c>
      <c r="AH54" s="230">
        <f t="shared" si="33"/>
        <v>101.67706657247884</v>
      </c>
      <c r="AI54" s="213">
        <f t="shared" si="33"/>
        <v>79.85045528567169</v>
      </c>
      <c r="AJ54" s="230">
        <f t="shared" si="33"/>
        <v>106.78539038667655</v>
      </c>
      <c r="AK54" s="213">
        <f t="shared" si="33"/>
        <v>115.63295818614966</v>
      </c>
      <c r="AL54" s="230">
        <f t="shared" si="33"/>
        <v>133.76718034152438</v>
      </c>
      <c r="AM54" s="213">
        <f t="shared" si="33"/>
        <v>160.46853997311658</v>
      </c>
      <c r="AN54" s="230">
        <f t="shared" si="33"/>
        <v>87.61432926829268</v>
      </c>
      <c r="AO54" s="213">
        <f t="shared" si="33"/>
        <v>119.19531504175251</v>
      </c>
      <c r="AP54" s="230">
        <f t="shared" si="33"/>
        <v>117.05531914893616</v>
      </c>
      <c r="AQ54" s="213">
        <f t="shared" si="33"/>
        <v>133.3709556057186</v>
      </c>
      <c r="AR54" s="230">
        <f t="shared" si="33"/>
        <v>125.21169079486478</v>
      </c>
      <c r="AS54" s="213">
        <f t="shared" si="33"/>
        <v>143.75961045617632</v>
      </c>
      <c r="AT54" s="230">
        <f t="shared" si="33"/>
        <v>121.21545744797974</v>
      </c>
      <c r="AU54" s="213"/>
      <c r="AV54" s="230">
        <f aca="true" t="shared" si="34" ref="AV54:BE54">AV53/AV22*100</f>
        <v>120.29517997259933</v>
      </c>
      <c r="AW54" s="213">
        <f t="shared" si="34"/>
        <v>95.35743157408477</v>
      </c>
      <c r="AX54" s="230">
        <f t="shared" si="34"/>
        <v>129.46609414242891</v>
      </c>
      <c r="AY54" s="213">
        <f t="shared" si="34"/>
        <v>91.12585355021373</v>
      </c>
      <c r="AZ54" s="230">
        <f t="shared" si="34"/>
        <v>141.48311306901616</v>
      </c>
      <c r="BA54" s="213">
        <f t="shared" si="34"/>
        <v>110.69605568445475</v>
      </c>
      <c r="BB54" s="230">
        <f t="shared" si="34"/>
        <v>108.99818892383948</v>
      </c>
      <c r="BC54" s="213">
        <f t="shared" si="34"/>
        <v>103.76068376068378</v>
      </c>
      <c r="BD54" s="252">
        <f t="shared" si="34"/>
        <v>145.9217877094972</v>
      </c>
      <c r="BE54" s="167">
        <f t="shared" si="34"/>
        <v>105.31630130186103</v>
      </c>
      <c r="BF54" s="277"/>
      <c r="BG54" s="189" t="s">
        <v>117</v>
      </c>
    </row>
    <row r="55" spans="1:59" ht="13.5" thickBot="1">
      <c r="A55" s="277"/>
      <c r="B55" s="190" t="s">
        <v>125</v>
      </c>
      <c r="C55" s="178">
        <f>C53-C22</f>
        <v>19650</v>
      </c>
      <c r="D55" s="179">
        <f>D53-D22</f>
        <v>46427</v>
      </c>
      <c r="E55" s="219">
        <f aca="true" t="shared" si="35" ref="E55:BE55">E53-E22</f>
        <v>413</v>
      </c>
      <c r="F55" s="235">
        <f t="shared" si="35"/>
        <v>465</v>
      </c>
      <c r="G55" s="219">
        <f t="shared" si="35"/>
        <v>1178</v>
      </c>
      <c r="H55" s="235">
        <f t="shared" si="35"/>
        <v>-135</v>
      </c>
      <c r="I55" s="219">
        <f t="shared" si="35"/>
        <v>178</v>
      </c>
      <c r="J55" s="235">
        <f t="shared" si="35"/>
        <v>-1138</v>
      </c>
      <c r="K55" s="219">
        <f t="shared" si="35"/>
        <v>-3306</v>
      </c>
      <c r="L55" s="235">
        <f t="shared" si="35"/>
        <v>1349</v>
      </c>
      <c r="M55" s="219">
        <f t="shared" si="35"/>
        <v>143</v>
      </c>
      <c r="N55" s="235">
        <f t="shared" si="35"/>
        <v>-3318</v>
      </c>
      <c r="O55" s="219">
        <f t="shared" si="35"/>
        <v>-3483</v>
      </c>
      <c r="P55" s="235">
        <f t="shared" si="35"/>
        <v>-277</v>
      </c>
      <c r="Q55" s="219">
        <f t="shared" si="35"/>
        <v>1025</v>
      </c>
      <c r="R55" s="235">
        <f t="shared" si="35"/>
        <v>109</v>
      </c>
      <c r="S55" s="219">
        <f t="shared" si="35"/>
        <v>-119</v>
      </c>
      <c r="T55" s="235">
        <f t="shared" si="35"/>
        <v>25</v>
      </c>
      <c r="U55" s="219">
        <f t="shared" si="35"/>
        <v>2942</v>
      </c>
      <c r="V55" s="235">
        <f t="shared" si="35"/>
        <v>-107</v>
      </c>
      <c r="W55" s="219">
        <f t="shared" si="35"/>
        <v>-11909</v>
      </c>
      <c r="X55" s="235">
        <f t="shared" si="35"/>
        <v>27</v>
      </c>
      <c r="Y55" s="219">
        <f t="shared" si="35"/>
        <v>356</v>
      </c>
      <c r="Z55" s="235">
        <f t="shared" si="35"/>
        <v>-4618</v>
      </c>
      <c r="AA55" s="219">
        <f t="shared" si="35"/>
        <v>16</v>
      </c>
      <c r="AB55" s="235">
        <f t="shared" si="35"/>
        <v>2927</v>
      </c>
      <c r="AC55" s="219">
        <f t="shared" si="35"/>
        <v>-697</v>
      </c>
      <c r="AD55" s="235">
        <f t="shared" si="35"/>
        <v>25631</v>
      </c>
      <c r="AE55" s="219">
        <f t="shared" si="35"/>
        <v>84</v>
      </c>
      <c r="AF55" s="235">
        <f t="shared" si="35"/>
        <v>3380</v>
      </c>
      <c r="AG55" s="219">
        <f t="shared" si="35"/>
        <v>-288</v>
      </c>
      <c r="AH55" s="235">
        <f t="shared" si="35"/>
        <v>1282</v>
      </c>
      <c r="AI55" s="219">
        <f t="shared" si="35"/>
        <v>-8785</v>
      </c>
      <c r="AJ55" s="235">
        <f t="shared" si="35"/>
        <v>823</v>
      </c>
      <c r="AK55" s="219">
        <f t="shared" si="35"/>
        <v>1903</v>
      </c>
      <c r="AL55" s="235">
        <f t="shared" si="35"/>
        <v>3243</v>
      </c>
      <c r="AM55" s="219">
        <f t="shared" si="35"/>
        <v>9447</v>
      </c>
      <c r="AN55" s="235">
        <f t="shared" si="35"/>
        <v>-3575</v>
      </c>
      <c r="AO55" s="219">
        <f t="shared" si="35"/>
        <v>1770</v>
      </c>
      <c r="AP55" s="235">
        <f t="shared" si="35"/>
        <v>10020</v>
      </c>
      <c r="AQ55" s="219">
        <f t="shared" si="35"/>
        <v>2661</v>
      </c>
      <c r="AR55" s="235">
        <f t="shared" si="35"/>
        <v>923</v>
      </c>
      <c r="AS55" s="219">
        <f t="shared" si="35"/>
        <v>3415</v>
      </c>
      <c r="AT55" s="235">
        <f t="shared" si="35"/>
        <v>3854</v>
      </c>
      <c r="AU55" s="219">
        <f t="shared" si="35"/>
        <v>3675</v>
      </c>
      <c r="AV55" s="235">
        <f t="shared" si="35"/>
        <v>3259</v>
      </c>
      <c r="AW55" s="219">
        <f t="shared" si="35"/>
        <v>-1206</v>
      </c>
      <c r="AX55" s="235">
        <f t="shared" si="35"/>
        <v>3637</v>
      </c>
      <c r="AY55" s="219">
        <f t="shared" si="35"/>
        <v>-3197</v>
      </c>
      <c r="AZ55" s="235">
        <f t="shared" si="35"/>
        <v>565</v>
      </c>
      <c r="BA55" s="219">
        <f t="shared" si="35"/>
        <v>461</v>
      </c>
      <c r="BB55" s="235">
        <f t="shared" si="35"/>
        <v>944</v>
      </c>
      <c r="BC55" s="219">
        <f t="shared" si="35"/>
        <v>44</v>
      </c>
      <c r="BD55" s="257">
        <f t="shared" si="35"/>
        <v>411</v>
      </c>
      <c r="BE55" s="263">
        <f t="shared" si="35"/>
        <v>66077</v>
      </c>
      <c r="BF55" s="277"/>
      <c r="BG55" s="190" t="s">
        <v>125</v>
      </c>
    </row>
    <row r="56" spans="1:59" ht="16.5" thickBot="1">
      <c r="A56" s="277"/>
      <c r="B56" s="192" t="s">
        <v>123</v>
      </c>
      <c r="C56" s="168">
        <v>716798</v>
      </c>
      <c r="D56" s="169">
        <f>D47+D53</f>
        <v>4680733</v>
      </c>
      <c r="E56" s="214">
        <f>E47+E53</f>
        <v>58493</v>
      </c>
      <c r="F56" s="231">
        <f aca="true" t="shared" si="36" ref="F56:BE56">F47+F53</f>
        <v>17617</v>
      </c>
      <c r="G56" s="214">
        <f t="shared" si="36"/>
        <v>78334</v>
      </c>
      <c r="H56" s="231">
        <f t="shared" si="36"/>
        <v>6662</v>
      </c>
      <c r="I56" s="214">
        <f t="shared" si="36"/>
        <v>36700</v>
      </c>
      <c r="J56" s="231">
        <f t="shared" si="36"/>
        <v>226652</v>
      </c>
      <c r="K56" s="214">
        <f t="shared" si="36"/>
        <v>34845</v>
      </c>
      <c r="L56" s="231">
        <f t="shared" si="36"/>
        <v>20987</v>
      </c>
      <c r="M56" s="214">
        <f t="shared" si="36"/>
        <v>2901</v>
      </c>
      <c r="N56" s="231">
        <f t="shared" si="36"/>
        <v>293794</v>
      </c>
      <c r="O56" s="214">
        <f t="shared" si="36"/>
        <v>24046</v>
      </c>
      <c r="P56" s="231">
        <f t="shared" si="36"/>
        <v>3170</v>
      </c>
      <c r="Q56" s="214">
        <f t="shared" si="36"/>
        <v>16322</v>
      </c>
      <c r="R56" s="231">
        <f t="shared" si="36"/>
        <v>6653</v>
      </c>
      <c r="S56" s="214">
        <f t="shared" si="36"/>
        <v>2749</v>
      </c>
      <c r="T56" s="231">
        <f t="shared" si="36"/>
        <v>694</v>
      </c>
      <c r="U56" s="214">
        <f t="shared" si="36"/>
        <v>74470</v>
      </c>
      <c r="V56" s="231">
        <f t="shared" si="36"/>
        <v>2185</v>
      </c>
      <c r="W56" s="214">
        <f t="shared" si="36"/>
        <v>659499</v>
      </c>
      <c r="X56" s="231">
        <f t="shared" si="36"/>
        <v>103010</v>
      </c>
      <c r="Y56" s="214">
        <f t="shared" si="36"/>
        <v>49731</v>
      </c>
      <c r="Z56" s="231">
        <f t="shared" si="36"/>
        <v>155225</v>
      </c>
      <c r="AA56" s="214">
        <f t="shared" si="36"/>
        <v>20962</v>
      </c>
      <c r="AB56" s="231">
        <f t="shared" si="36"/>
        <v>103662</v>
      </c>
      <c r="AC56" s="214">
        <f t="shared" si="36"/>
        <v>44304</v>
      </c>
      <c r="AD56" s="231">
        <f t="shared" si="36"/>
        <v>471568</v>
      </c>
      <c r="AE56" s="214">
        <f t="shared" si="36"/>
        <v>29724</v>
      </c>
      <c r="AF56" s="231">
        <f t="shared" si="36"/>
        <v>172474</v>
      </c>
      <c r="AG56" s="214">
        <f t="shared" si="36"/>
        <v>15326</v>
      </c>
      <c r="AH56" s="231">
        <f t="shared" si="36"/>
        <v>295535</v>
      </c>
      <c r="AI56" s="214">
        <f t="shared" si="36"/>
        <v>181615</v>
      </c>
      <c r="AJ56" s="231">
        <f t="shared" si="36"/>
        <v>66285</v>
      </c>
      <c r="AK56" s="214">
        <f t="shared" si="36"/>
        <v>59142</v>
      </c>
      <c r="AL56" s="231">
        <f t="shared" si="36"/>
        <v>50162</v>
      </c>
      <c r="AM56" s="214">
        <f t="shared" si="36"/>
        <v>81109</v>
      </c>
      <c r="AN56" s="231">
        <f t="shared" si="36"/>
        <v>95701</v>
      </c>
      <c r="AO56" s="214">
        <f t="shared" si="36"/>
        <v>51518</v>
      </c>
      <c r="AP56" s="231">
        <f t="shared" si="36"/>
        <v>320134</v>
      </c>
      <c r="AQ56" s="214">
        <f t="shared" si="36"/>
        <v>52329</v>
      </c>
      <c r="AR56" s="231">
        <f t="shared" si="36"/>
        <v>23736</v>
      </c>
      <c r="AS56" s="214">
        <f t="shared" si="36"/>
        <v>58570</v>
      </c>
      <c r="AT56" s="231">
        <f t="shared" si="36"/>
        <v>98270</v>
      </c>
      <c r="AU56" s="214">
        <f t="shared" si="36"/>
        <v>20503</v>
      </c>
      <c r="AV56" s="231">
        <f t="shared" si="36"/>
        <v>74031</v>
      </c>
      <c r="AW56" s="214">
        <f t="shared" si="36"/>
        <v>104901</v>
      </c>
      <c r="AX56" s="231">
        <f t="shared" si="36"/>
        <v>78867</v>
      </c>
      <c r="AY56" s="214">
        <f t="shared" si="36"/>
        <v>134546</v>
      </c>
      <c r="AZ56" s="231">
        <f t="shared" si="36"/>
        <v>6807</v>
      </c>
      <c r="BA56" s="214">
        <f t="shared" si="36"/>
        <v>21314</v>
      </c>
      <c r="BB56" s="231">
        <f t="shared" si="36"/>
        <v>60909</v>
      </c>
      <c r="BC56" s="214">
        <f t="shared" si="36"/>
        <v>7183</v>
      </c>
      <c r="BD56" s="253">
        <f t="shared" si="36"/>
        <v>4807</v>
      </c>
      <c r="BE56" s="169">
        <f t="shared" si="36"/>
        <v>5397531</v>
      </c>
      <c r="BF56" s="277"/>
      <c r="BG56" s="192" t="s">
        <v>123</v>
      </c>
    </row>
    <row r="57" spans="1:59" ht="13.5" thickBot="1">
      <c r="A57" s="277"/>
      <c r="B57" s="186" t="s">
        <v>117</v>
      </c>
      <c r="C57" s="180">
        <f>C56/C23*100</f>
        <v>103.80358360860377</v>
      </c>
      <c r="D57" s="181">
        <f>D56/D23*100</f>
        <v>107.34665935845189</v>
      </c>
      <c r="E57" s="196">
        <f aca="true" t="shared" si="37" ref="E57:BE57">E56/E23*100</f>
        <v>97.814381270903</v>
      </c>
      <c r="F57" s="236">
        <f t="shared" si="37"/>
        <v>105.23894862604539</v>
      </c>
      <c r="G57" s="196">
        <f t="shared" si="37"/>
        <v>111.1814465765868</v>
      </c>
      <c r="H57" s="236">
        <f t="shared" si="37"/>
        <v>96.49478563151797</v>
      </c>
      <c r="I57" s="196">
        <f t="shared" si="37"/>
        <v>102.67170233599106</v>
      </c>
      <c r="J57" s="236">
        <f t="shared" si="37"/>
        <v>97.47341168982527</v>
      </c>
      <c r="K57" s="196">
        <f t="shared" si="37"/>
        <v>89.25689694920464</v>
      </c>
      <c r="L57" s="236">
        <f t="shared" si="37"/>
        <v>120.91375237656277</v>
      </c>
      <c r="M57" s="196">
        <f t="shared" si="37"/>
        <v>104.88069414316703</v>
      </c>
      <c r="N57" s="236">
        <f t="shared" si="37"/>
        <v>105.9446321612353</v>
      </c>
      <c r="O57" s="196">
        <f t="shared" si="37"/>
        <v>98.88962000329002</v>
      </c>
      <c r="P57" s="236">
        <f t="shared" si="37"/>
        <v>50.261614079594096</v>
      </c>
      <c r="Q57" s="196">
        <f t="shared" si="37"/>
        <v>116.95328174261965</v>
      </c>
      <c r="R57" s="236">
        <f t="shared" si="37"/>
        <v>127.08691499522445</v>
      </c>
      <c r="S57" s="196">
        <f t="shared" si="37"/>
        <v>67.85978770673907</v>
      </c>
      <c r="T57" s="236">
        <f t="shared" si="37"/>
        <v>129.4776119402985</v>
      </c>
      <c r="U57" s="196">
        <f t="shared" si="37"/>
        <v>100.72905817586668</v>
      </c>
      <c r="V57" s="236">
        <f t="shared" si="37"/>
        <v>130.44776119402985</v>
      </c>
      <c r="W57" s="196">
        <f t="shared" si="37"/>
        <v>102.50074214069123</v>
      </c>
      <c r="X57" s="236">
        <f t="shared" si="37"/>
        <v>97.07484403565975</v>
      </c>
      <c r="Y57" s="196">
        <f t="shared" si="37"/>
        <v>81.10871905274489</v>
      </c>
      <c r="Z57" s="236">
        <f t="shared" si="37"/>
        <v>99.34018533688307</v>
      </c>
      <c r="AA57" s="196">
        <f t="shared" si="37"/>
        <v>103.90086741016108</v>
      </c>
      <c r="AB57" s="236">
        <f t="shared" si="37"/>
        <v>111.71918782601198</v>
      </c>
      <c r="AC57" s="196">
        <f t="shared" si="37"/>
        <v>96.23981753014012</v>
      </c>
      <c r="AD57" s="236">
        <f t="shared" si="37"/>
        <v>125.16635567599992</v>
      </c>
      <c r="AE57" s="196">
        <f t="shared" si="37"/>
        <v>76.00490948143602</v>
      </c>
      <c r="AF57" s="236">
        <f t="shared" si="37"/>
        <v>114.1864067899845</v>
      </c>
      <c r="AG57" s="196">
        <f t="shared" si="37"/>
        <v>102.65237776289351</v>
      </c>
      <c r="AH57" s="236">
        <f t="shared" si="37"/>
        <v>106.75531184753318</v>
      </c>
      <c r="AI57" s="196">
        <f t="shared" si="37"/>
        <v>88.3010740141095</v>
      </c>
      <c r="AJ57" s="236">
        <f t="shared" si="37"/>
        <v>108.74772365593162</v>
      </c>
      <c r="AK57" s="196">
        <f t="shared" si="37"/>
        <v>112.09840974999526</v>
      </c>
      <c r="AL57" s="236">
        <f t="shared" si="37"/>
        <v>114.45717154200703</v>
      </c>
      <c r="AM57" s="196">
        <f t="shared" si="37"/>
        <v>124.11476664116296</v>
      </c>
      <c r="AN57" s="236">
        <f t="shared" si="37"/>
        <v>88.8135121340077</v>
      </c>
      <c r="AO57" s="196">
        <f t="shared" si="37"/>
        <v>111.95427776691223</v>
      </c>
      <c r="AP57" s="236">
        <f t="shared" si="37"/>
        <v>118.59801727842567</v>
      </c>
      <c r="AQ57" s="196">
        <f t="shared" si="37"/>
        <v>129.00673027142963</v>
      </c>
      <c r="AR57" s="236">
        <f t="shared" si="37"/>
        <v>120.99092669996942</v>
      </c>
      <c r="AS57" s="196">
        <f t="shared" si="37"/>
        <v>145.700141794572</v>
      </c>
      <c r="AT57" s="236">
        <f t="shared" si="37"/>
        <v>130.21758142739776</v>
      </c>
      <c r="AU57" s="196"/>
      <c r="AV57" s="236">
        <f t="shared" si="37"/>
        <v>109.13392791331908</v>
      </c>
      <c r="AW57" s="196">
        <f t="shared" si="37"/>
        <v>111.51139552683051</v>
      </c>
      <c r="AX57" s="236">
        <f t="shared" si="37"/>
        <v>122.37877259678795</v>
      </c>
      <c r="AY57" s="196">
        <f t="shared" si="37"/>
        <v>96.62745436003505</v>
      </c>
      <c r="AZ57" s="236">
        <f t="shared" si="37"/>
        <v>133.62779740871613</v>
      </c>
      <c r="BA57" s="196">
        <f t="shared" si="37"/>
        <v>108.54552862090038</v>
      </c>
      <c r="BB57" s="236">
        <f t="shared" si="37"/>
        <v>105.85873683478744</v>
      </c>
      <c r="BC57" s="196">
        <f t="shared" si="37"/>
        <v>112.97577854671282</v>
      </c>
      <c r="BD57" s="258">
        <f t="shared" si="37"/>
        <v>103.53219900926125</v>
      </c>
      <c r="BE57" s="181">
        <f t="shared" si="37"/>
        <v>106.86227051966542</v>
      </c>
      <c r="BF57" s="277"/>
      <c r="BG57" s="186" t="s">
        <v>117</v>
      </c>
    </row>
    <row r="58" spans="1:59" ht="13.5" thickBot="1">
      <c r="A58" s="278"/>
      <c r="B58" s="187" t="s">
        <v>125</v>
      </c>
      <c r="C58" s="182">
        <f>C56-C23</f>
        <v>26265</v>
      </c>
      <c r="D58" s="182">
        <f>D56-D23</f>
        <v>320343</v>
      </c>
      <c r="E58" s="220">
        <f aca="true" t="shared" si="38" ref="E58:BE58">E56-E23</f>
        <v>-1307</v>
      </c>
      <c r="F58" s="237">
        <f t="shared" si="38"/>
        <v>877</v>
      </c>
      <c r="G58" s="220">
        <f t="shared" si="38"/>
        <v>7878</v>
      </c>
      <c r="H58" s="237">
        <f t="shared" si="38"/>
        <v>-242</v>
      </c>
      <c r="I58" s="220">
        <f t="shared" si="38"/>
        <v>955</v>
      </c>
      <c r="J58" s="237">
        <f t="shared" si="38"/>
        <v>-5875</v>
      </c>
      <c r="K58" s="220">
        <f t="shared" si="38"/>
        <v>-4194</v>
      </c>
      <c r="L58" s="237">
        <f t="shared" si="38"/>
        <v>3630</v>
      </c>
      <c r="M58" s="220">
        <f t="shared" si="38"/>
        <v>135</v>
      </c>
      <c r="N58" s="237">
        <f t="shared" si="38"/>
        <v>16485</v>
      </c>
      <c r="O58" s="220">
        <f t="shared" si="38"/>
        <v>-270</v>
      </c>
      <c r="P58" s="237">
        <f t="shared" si="38"/>
        <v>-3137</v>
      </c>
      <c r="Q58" s="220">
        <f t="shared" si="38"/>
        <v>2366</v>
      </c>
      <c r="R58" s="237">
        <f t="shared" si="38"/>
        <v>1418</v>
      </c>
      <c r="S58" s="220">
        <f t="shared" si="38"/>
        <v>-1302</v>
      </c>
      <c r="T58" s="237">
        <f t="shared" si="38"/>
        <v>158</v>
      </c>
      <c r="U58" s="220">
        <f t="shared" si="38"/>
        <v>539</v>
      </c>
      <c r="V58" s="237">
        <f t="shared" si="38"/>
        <v>510</v>
      </c>
      <c r="W58" s="220">
        <f t="shared" si="38"/>
        <v>16090</v>
      </c>
      <c r="X58" s="237">
        <f t="shared" si="38"/>
        <v>-3104</v>
      </c>
      <c r="Y58" s="220">
        <f t="shared" si="38"/>
        <v>-11583</v>
      </c>
      <c r="Z58" s="237">
        <f t="shared" si="38"/>
        <v>-1031</v>
      </c>
      <c r="AA58" s="220">
        <f t="shared" si="38"/>
        <v>787</v>
      </c>
      <c r="AB58" s="237">
        <f t="shared" si="38"/>
        <v>10874</v>
      </c>
      <c r="AC58" s="220">
        <f t="shared" si="38"/>
        <v>-1731</v>
      </c>
      <c r="AD58" s="237">
        <f t="shared" si="38"/>
        <v>94815</v>
      </c>
      <c r="AE58" s="220">
        <f t="shared" si="38"/>
        <v>-9384</v>
      </c>
      <c r="AF58" s="237">
        <f t="shared" si="38"/>
        <v>21428</v>
      </c>
      <c r="AG58" s="220">
        <f t="shared" si="38"/>
        <v>396</v>
      </c>
      <c r="AH58" s="237">
        <f t="shared" si="38"/>
        <v>18701</v>
      </c>
      <c r="AI58" s="220">
        <f t="shared" si="38"/>
        <v>-24062</v>
      </c>
      <c r="AJ58" s="237">
        <f t="shared" si="38"/>
        <v>5332</v>
      </c>
      <c r="AK58" s="220">
        <f t="shared" si="38"/>
        <v>6383</v>
      </c>
      <c r="AL58" s="237">
        <f t="shared" si="38"/>
        <v>6336</v>
      </c>
      <c r="AM58" s="220">
        <f t="shared" si="38"/>
        <v>15759</v>
      </c>
      <c r="AN58" s="237">
        <f t="shared" si="38"/>
        <v>-12054</v>
      </c>
      <c r="AO58" s="220">
        <f t="shared" si="38"/>
        <v>5501</v>
      </c>
      <c r="AP58" s="237">
        <f t="shared" si="38"/>
        <v>50202</v>
      </c>
      <c r="AQ58" s="220">
        <f t="shared" si="38"/>
        <v>11766</v>
      </c>
      <c r="AR58" s="237">
        <f t="shared" si="38"/>
        <v>4118</v>
      </c>
      <c r="AS58" s="220">
        <f t="shared" si="38"/>
        <v>18371</v>
      </c>
      <c r="AT58" s="237">
        <f t="shared" si="38"/>
        <v>22804</v>
      </c>
      <c r="AU58" s="220"/>
      <c r="AV58" s="237">
        <f t="shared" si="38"/>
        <v>6196</v>
      </c>
      <c r="AW58" s="220">
        <f t="shared" si="38"/>
        <v>10829</v>
      </c>
      <c r="AX58" s="237">
        <f t="shared" si="38"/>
        <v>14422</v>
      </c>
      <c r="AY58" s="220">
        <f t="shared" si="38"/>
        <v>-4696</v>
      </c>
      <c r="AZ58" s="237">
        <f t="shared" si="38"/>
        <v>1713</v>
      </c>
      <c r="BA58" s="220">
        <f t="shared" si="38"/>
        <v>1678</v>
      </c>
      <c r="BB58" s="237">
        <f t="shared" si="38"/>
        <v>3371</v>
      </c>
      <c r="BC58" s="220">
        <f t="shared" si="38"/>
        <v>825</v>
      </c>
      <c r="BD58" s="259">
        <f t="shared" si="38"/>
        <v>164</v>
      </c>
      <c r="BE58" s="182">
        <f t="shared" si="38"/>
        <v>346608</v>
      </c>
      <c r="BF58" s="278"/>
      <c r="BG58" s="187" t="s">
        <v>125</v>
      </c>
    </row>
    <row r="59" spans="1:57" ht="39.75" customHeight="1" thickBot="1">
      <c r="A59" s="279"/>
      <c r="B59" s="280"/>
      <c r="C59" s="145" t="s">
        <v>0</v>
      </c>
      <c r="D59" s="137" t="s">
        <v>119</v>
      </c>
      <c r="E59" s="221" t="s">
        <v>2</v>
      </c>
      <c r="F59" s="34" t="s">
        <v>4</v>
      </c>
      <c r="G59" s="221" t="s">
        <v>6</v>
      </c>
      <c r="H59" s="34" t="s">
        <v>8</v>
      </c>
      <c r="I59" s="221" t="s">
        <v>10</v>
      </c>
      <c r="J59" s="34" t="s">
        <v>12</v>
      </c>
      <c r="K59" s="221" t="s">
        <v>14</v>
      </c>
      <c r="L59" s="34" t="s">
        <v>16</v>
      </c>
      <c r="M59" s="221" t="s">
        <v>18</v>
      </c>
      <c r="N59" s="34" t="s">
        <v>20</v>
      </c>
      <c r="O59" s="221" t="s">
        <v>22</v>
      </c>
      <c r="P59" s="34" t="s">
        <v>24</v>
      </c>
      <c r="Q59" s="221" t="s">
        <v>26</v>
      </c>
      <c r="R59" s="34" t="s">
        <v>28</v>
      </c>
      <c r="S59" s="244" t="s">
        <v>114</v>
      </c>
      <c r="T59" s="34" t="s">
        <v>101</v>
      </c>
      <c r="U59" s="221" t="s">
        <v>31</v>
      </c>
      <c r="V59" s="34" t="s">
        <v>33</v>
      </c>
      <c r="W59" s="221" t="s">
        <v>34</v>
      </c>
      <c r="X59" s="34" t="s">
        <v>36</v>
      </c>
      <c r="Y59" s="221" t="s">
        <v>38</v>
      </c>
      <c r="Z59" s="34" t="s">
        <v>40</v>
      </c>
      <c r="AA59" s="221" t="s">
        <v>42</v>
      </c>
      <c r="AB59" s="34" t="s">
        <v>44</v>
      </c>
      <c r="AC59" s="221" t="s">
        <v>46</v>
      </c>
      <c r="AD59" s="34" t="s">
        <v>48</v>
      </c>
      <c r="AE59" s="221" t="s">
        <v>50</v>
      </c>
      <c r="AF59" s="34" t="s">
        <v>52</v>
      </c>
      <c r="AG59" s="221" t="s">
        <v>54</v>
      </c>
      <c r="AH59" s="34" t="s">
        <v>56</v>
      </c>
      <c r="AI59" s="221" t="s">
        <v>58</v>
      </c>
      <c r="AJ59" s="34" t="s">
        <v>60</v>
      </c>
      <c r="AK59" s="221" t="s">
        <v>62</v>
      </c>
      <c r="AL59" s="34" t="s">
        <v>64</v>
      </c>
      <c r="AM59" s="221" t="s">
        <v>66</v>
      </c>
      <c r="AN59" s="34" t="s">
        <v>68</v>
      </c>
      <c r="AO59" s="221" t="s">
        <v>70</v>
      </c>
      <c r="AP59" s="34" t="s">
        <v>72</v>
      </c>
      <c r="AQ59" s="221" t="s">
        <v>74</v>
      </c>
      <c r="AR59" s="34" t="s">
        <v>103</v>
      </c>
      <c r="AS59" s="221" t="s">
        <v>76</v>
      </c>
      <c r="AT59" s="34" t="s">
        <v>78</v>
      </c>
      <c r="AU59" s="244" t="s">
        <v>115</v>
      </c>
      <c r="AV59" s="34" t="s">
        <v>80</v>
      </c>
      <c r="AW59" s="221" t="s">
        <v>82</v>
      </c>
      <c r="AX59" s="34" t="s">
        <v>84</v>
      </c>
      <c r="AY59" s="221" t="s">
        <v>86</v>
      </c>
      <c r="AZ59" s="34" t="s">
        <v>88</v>
      </c>
      <c r="BA59" s="221" t="s">
        <v>90</v>
      </c>
      <c r="BB59" s="34" t="s">
        <v>92</v>
      </c>
      <c r="BC59" s="221" t="s">
        <v>94</v>
      </c>
      <c r="BD59" s="35" t="s">
        <v>96</v>
      </c>
      <c r="BE59" s="145" t="s">
        <v>98</v>
      </c>
    </row>
    <row r="60" spans="1:57" ht="39" customHeight="1" thickBot="1">
      <c r="A60" s="281"/>
      <c r="B60" s="282"/>
      <c r="C60" s="145" t="s">
        <v>1</v>
      </c>
      <c r="D60" s="137" t="s">
        <v>120</v>
      </c>
      <c r="E60" s="221" t="s">
        <v>3</v>
      </c>
      <c r="F60" s="34" t="s">
        <v>5</v>
      </c>
      <c r="G60" s="221" t="s">
        <v>7</v>
      </c>
      <c r="H60" s="34" t="s">
        <v>9</v>
      </c>
      <c r="I60" s="221" t="s">
        <v>11</v>
      </c>
      <c r="J60" s="34" t="s">
        <v>13</v>
      </c>
      <c r="K60" s="221" t="s">
        <v>15</v>
      </c>
      <c r="L60" s="34" t="s">
        <v>17</v>
      </c>
      <c r="M60" s="221" t="s">
        <v>19</v>
      </c>
      <c r="N60" s="34" t="s">
        <v>21</v>
      </c>
      <c r="O60" s="221" t="s">
        <v>23</v>
      </c>
      <c r="P60" s="34" t="s">
        <v>25</v>
      </c>
      <c r="Q60" s="221" t="s">
        <v>27</v>
      </c>
      <c r="R60" s="34" t="s">
        <v>29</v>
      </c>
      <c r="S60" s="221" t="s">
        <v>102</v>
      </c>
      <c r="T60" s="34" t="s">
        <v>30</v>
      </c>
      <c r="U60" s="221" t="s">
        <v>32</v>
      </c>
      <c r="V60" s="34" t="s">
        <v>33</v>
      </c>
      <c r="W60" s="221" t="s">
        <v>35</v>
      </c>
      <c r="X60" s="34" t="s">
        <v>37</v>
      </c>
      <c r="Y60" s="221" t="s">
        <v>39</v>
      </c>
      <c r="Z60" s="34" t="s">
        <v>41</v>
      </c>
      <c r="AA60" s="221" t="s">
        <v>43</v>
      </c>
      <c r="AB60" s="34" t="s">
        <v>45</v>
      </c>
      <c r="AC60" s="221" t="s">
        <v>47</v>
      </c>
      <c r="AD60" s="34" t="s">
        <v>49</v>
      </c>
      <c r="AE60" s="221" t="s">
        <v>51</v>
      </c>
      <c r="AF60" s="34" t="s">
        <v>53</v>
      </c>
      <c r="AG60" s="221" t="s">
        <v>55</v>
      </c>
      <c r="AH60" s="34" t="s">
        <v>57</v>
      </c>
      <c r="AI60" s="221" t="s">
        <v>59</v>
      </c>
      <c r="AJ60" s="34" t="s">
        <v>61</v>
      </c>
      <c r="AK60" s="221" t="s">
        <v>63</v>
      </c>
      <c r="AL60" s="34" t="s">
        <v>65</v>
      </c>
      <c r="AM60" s="221" t="s">
        <v>67</v>
      </c>
      <c r="AN60" s="34" t="s">
        <v>69</v>
      </c>
      <c r="AO60" s="221" t="s">
        <v>71</v>
      </c>
      <c r="AP60" s="34" t="s">
        <v>73</v>
      </c>
      <c r="AQ60" s="221" t="s">
        <v>75</v>
      </c>
      <c r="AR60" s="34" t="s">
        <v>104</v>
      </c>
      <c r="AS60" s="221" t="s">
        <v>77</v>
      </c>
      <c r="AT60" s="34" t="s">
        <v>79</v>
      </c>
      <c r="AU60" s="244" t="s">
        <v>116</v>
      </c>
      <c r="AV60" s="34" t="s">
        <v>81</v>
      </c>
      <c r="AW60" s="221" t="s">
        <v>83</v>
      </c>
      <c r="AX60" s="34" t="s">
        <v>85</v>
      </c>
      <c r="AY60" s="221" t="s">
        <v>87</v>
      </c>
      <c r="AZ60" s="34" t="s">
        <v>89</v>
      </c>
      <c r="BA60" s="221" t="s">
        <v>91</v>
      </c>
      <c r="BB60" s="34" t="s">
        <v>93</v>
      </c>
      <c r="BC60" s="221" t="s">
        <v>95</v>
      </c>
      <c r="BD60" s="35" t="s">
        <v>97</v>
      </c>
      <c r="BE60" s="145" t="s">
        <v>99</v>
      </c>
    </row>
  </sheetData>
  <sheetProtection/>
  <mergeCells count="10">
    <mergeCell ref="BF3:BG3"/>
    <mergeCell ref="BF4:BG4"/>
    <mergeCell ref="BF5:BF21"/>
    <mergeCell ref="BF26:BF58"/>
    <mergeCell ref="A59:B59"/>
    <mergeCell ref="A60:B60"/>
    <mergeCell ref="A3:B3"/>
    <mergeCell ref="A4:B4"/>
    <mergeCell ref="A5:A21"/>
    <mergeCell ref="A26:A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2013-02-27T11:20:40Z</dcterms:modified>
  <cp:category/>
  <cp:version/>
  <cp:contentType/>
  <cp:contentStatus/>
</cp:coreProperties>
</file>