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0" yWindow="0" windowWidth="22020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<sst xmlns="http://schemas.openxmlformats.org/spreadsheetml/2006/main" count="282" uniqueCount="125">
  <si>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</si>
  <si>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</si>
  <si>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</si>
  <si>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</si>
  <si>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</si>
  <si>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</si>
  <si>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</si>
  <si>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</si>
  <si>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</si>
  <si>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</si>
  <si>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</si>
  <si>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</si>
  <si>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</si>
  <si>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</si>
  <si>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</si>
  <si>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</si>
  <si>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</si>
  <si>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</si>
  <si>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</si>
  <si>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</si>
  <si>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</si>
  <si>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</si>
  <si>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</si>
  <si>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</si>
  <si>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</si>
  <si>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</si>
  <si>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</si>
  <si>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</si>
  <si>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</si>
  <si>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</si>
  <si>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</si>
  <si>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</si>
  <si>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</si>
  <si>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</si>
  <si>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</si>
  <si>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</si>
  <si>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</si>
  <si>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</si>
  <si>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</si>
  <si>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</si>
  <si>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</si>
  <si>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</si>
  <si>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</si>
  <si>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</si>
  <si>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</si>
  <si>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</si>
  <si>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</si>
  <si>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</si>
  <si>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</si>
  <si>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</si>
  <si>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</si>
  <si>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</si>
  <si>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</si>
  <si>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</si>
  <si>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</si>
  <si>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</si>
  <si>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</si>
  <si>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</si>
  <si>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</si>
  <si>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</si>
  <si>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</si>
  <si>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</si>
  <si>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</si>
  <si>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</si>
  <si>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</si>
  <si>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</si>
  <si>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</si>
  <si>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</si>
  <si>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</si>
  <si>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</si>
  <si>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</si>
  <si>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</si>
  <si>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</si>
  <si>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</si>
  <si>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</si>
  <si>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</si>
  <si>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</si>
  <si>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</si>
  <si>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</si>
  <si>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</si>
  <si>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</si>
  <si>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</si>
  <si>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</si>
  <si>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</si>
  <si>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</si>
  <si>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</si>
  <si>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</si>
  <si>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</si>
  <si>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</si>
  <si>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</si>
  <si>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</si>
  <si>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</si>
  <si>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</si>
  <si>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</si>
  <si>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</si>
  <si>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</si>
  <si>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</si>
  <si>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</si>
  <si>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</si>
  <si>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</si>
  <si>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</si>
  <si>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</si>
  <si>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</si>
  <si>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</si>
  <si>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</si>
  <si>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</si>
  <si>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</si>
  <si>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</si>
  <si>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</si>
  <si>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</si>
  <si>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</si>
  <si>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</si>
  <si>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</si>
  <si>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</si>
  <si>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Lucembursko</t>
  </si>
  <si>
    <t>Indie</t>
  </si>
  <si>
    <t>India</t>
  </si>
  <si>
    <t>Celkem nerezidenti</t>
  </si>
  <si>
    <t>Total          Non-residents</t>
  </si>
  <si>
    <t>4.Q.</t>
  </si>
  <si>
    <t>ROK/YEAR 2012</t>
  </si>
  <si>
    <t>INDEX 2013/2012 %</t>
  </si>
  <si>
    <t>ROZDÍL/DIFF. 2013/12</t>
  </si>
  <si>
    <t>ROK / YEAR  2013</t>
  </si>
  <si>
    <t>ROK / YEAR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</si>
</sst>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99E3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D014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2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27" fillId="0" borderId="13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3" xfId="0" applyNumberFormat="1" applyFont="1" applyFill="1" applyBorder="1" applyAlignment="1">
      <alignment/>
    </xf>
    <xf numFmtId="3" fontId="30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5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29" fillId="19" borderId="24" xfId="0" applyNumberFormat="1" applyFont="1" applyFill="1" applyBorder="1" applyAlignment="1" quotePrefix="1">
      <alignment horizontal="right"/>
    </xf>
    <xf numFmtId="3" fontId="30" fillId="19" borderId="13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5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24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6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7" xfId="0" applyNumberFormat="1" applyFont="1" applyFill="1" applyBorder="1" applyAlignment="1">
      <alignment horizontal="center"/>
    </xf>
    <xf numFmtId="1" fontId="25" fillId="24" borderId="26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27" xfId="0" applyNumberFormat="1" applyFont="1" applyFill="1" applyBorder="1" applyAlignment="1">
      <alignment horizontal="center"/>
    </xf>
    <xf numFmtId="3" fontId="31" fillId="15" borderId="17" xfId="0" applyNumberFormat="1" applyFont="1" applyFill="1" applyBorder="1" applyAlignment="1" quotePrefix="1">
      <alignment horizontal="right"/>
    </xf>
    <xf numFmtId="3" fontId="38" fillId="15" borderId="27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3" fontId="29" fillId="19" borderId="28" xfId="0" applyNumberFormat="1" applyFont="1" applyFill="1" applyBorder="1" applyAlignment="1">
      <alignment/>
    </xf>
    <xf numFmtId="3" fontId="29" fillId="19" borderId="29" xfId="0" applyNumberFormat="1" applyFont="1" applyFill="1" applyBorder="1" applyAlignment="1">
      <alignment/>
    </xf>
    <xf numFmtId="3" fontId="30" fillId="8" borderId="30" xfId="0" applyNumberFormat="1" applyFont="1" applyFill="1" applyBorder="1" applyAlignment="1" quotePrefix="1">
      <alignment horizontal="right"/>
    </xf>
    <xf numFmtId="164" fontId="34" fillId="8" borderId="25" xfId="0" applyNumberFormat="1" applyFont="1" applyFill="1" applyBorder="1" applyAlignment="1">
      <alignment horizontal="right"/>
    </xf>
    <xf numFmtId="1" fontId="36" fillId="8" borderId="31" xfId="0" applyNumberFormat="1" applyFont="1" applyFill="1" applyBorder="1" applyAlignment="1">
      <alignment horizontal="right"/>
    </xf>
    <xf numFmtId="3" fontId="31" fillId="8" borderId="30" xfId="0" applyNumberFormat="1" applyFont="1" applyFill="1" applyBorder="1" applyAlignment="1" quotePrefix="1">
      <alignment horizontal="right"/>
    </xf>
    <xf numFmtId="167" fontId="34" fillId="8" borderId="25" xfId="0" applyNumberFormat="1" applyFont="1" applyFill="1" applyBorder="1" applyAlignment="1" quotePrefix="1">
      <alignment horizontal="right"/>
    </xf>
    <xf numFmtId="3" fontId="36" fillId="8" borderId="31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2" xfId="0" applyNumberFormat="1" applyFont="1" applyFill="1" applyBorder="1" applyAlignment="1" quotePrefix="1">
      <alignment horizontal="right"/>
    </xf>
    <xf numFmtId="3" fontId="0" fillId="0" borderId="33" xfId="0" applyNumberFormat="1" applyFont="1" applyFill="1" applyBorder="1" applyAlignment="1" quotePrefix="1">
      <alignment horizontal="right"/>
    </xf>
    <xf numFmtId="3" fontId="27" fillId="0" borderId="34" xfId="0" applyNumberFormat="1" applyFont="1" applyFill="1" applyBorder="1" applyAlignment="1" quotePrefix="1">
      <alignment horizontal="right"/>
    </xf>
    <xf numFmtId="3" fontId="27" fillId="0" borderId="35" xfId="0" applyNumberFormat="1" applyFont="1" applyFill="1" applyBorder="1" applyAlignment="1" quotePrefix="1">
      <alignment horizontal="right"/>
    </xf>
    <xf numFmtId="3" fontId="27" fillId="0" borderId="32" xfId="0" applyNumberFormat="1" applyFont="1" applyFill="1" applyBorder="1" applyAlignment="1" quotePrefix="1">
      <alignment horizontal="right"/>
    </xf>
    <xf numFmtId="0" fontId="0" fillId="0" borderId="15" xfId="0" applyBorder="1" applyAlignment="1">
      <alignment/>
    </xf>
    <xf numFmtId="3" fontId="31" fillId="15" borderId="27" xfId="0" applyNumberFormat="1" applyFont="1" applyFill="1" applyBorder="1" applyAlignment="1" quotePrefix="1">
      <alignment/>
    </xf>
    <xf numFmtId="3" fontId="31" fillId="15" borderId="27" xfId="0" applyNumberFormat="1" applyFont="1" applyFill="1" applyBorder="1" applyAlignment="1" quotePrefix="1">
      <alignment horizontal="right"/>
    </xf>
    <xf numFmtId="3" fontId="31" fillId="15" borderId="27" xfId="0" applyNumberFormat="1" applyFont="1" applyFill="1" applyBorder="1" applyAlignment="1">
      <alignment/>
    </xf>
    <xf numFmtId="3" fontId="31" fillId="24" borderId="26" xfId="0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36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5" fillId="11" borderId="37" xfId="0" applyNumberFormat="1" applyFont="1" applyFill="1" applyBorder="1" applyAlignment="1">
      <alignment horizontal="center"/>
    </xf>
    <xf numFmtId="3" fontId="25" fillId="11" borderId="25" xfId="0" applyNumberFormat="1" applyFont="1" applyFill="1" applyBorder="1" applyAlignment="1">
      <alignment horizontal="center"/>
    </xf>
    <xf numFmtId="3" fontId="41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5" fillId="15" borderId="27" xfId="47" applyNumberFormat="1" applyFont="1" applyFill="1" applyBorder="1" applyAlignment="1" quotePrefix="1">
      <alignment horizontal="center" wrapText="1"/>
      <protection/>
    </xf>
    <xf numFmtId="3" fontId="25" fillId="15" borderId="38" xfId="47" applyNumberFormat="1" applyFont="1" applyFill="1" applyBorder="1" applyAlignment="1" quotePrefix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25" fillId="15" borderId="40" xfId="47" applyNumberFormat="1" applyFont="1" applyFill="1" applyBorder="1" applyAlignment="1" quotePrefix="1">
      <alignment horizontal="center" wrapText="1"/>
      <protection/>
    </xf>
    <xf numFmtId="3" fontId="32" fillId="11" borderId="41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2" fillId="11" borderId="2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2" fillId="11" borderId="43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2" xfId="0" applyNumberFormat="1" applyFont="1" applyFill="1" applyBorder="1" applyAlignment="1">
      <alignment/>
    </xf>
    <xf numFmtId="3" fontId="31" fillId="11" borderId="41" xfId="0" applyNumberFormat="1" applyFont="1" applyFill="1" applyBorder="1" applyAlignment="1">
      <alignment/>
    </xf>
    <xf numFmtId="3" fontId="29" fillId="19" borderId="24" xfId="0" applyNumberFormat="1" applyFont="1" applyFill="1" applyBorder="1" applyAlignment="1">
      <alignment/>
    </xf>
    <xf numFmtId="3" fontId="25" fillId="15" borderId="17" xfId="47" applyNumberFormat="1" applyFont="1" applyFill="1" applyBorder="1" applyAlignment="1">
      <alignment horizontal="center" wrapText="1"/>
      <protection/>
    </xf>
    <xf numFmtId="3" fontId="25" fillId="15" borderId="36" xfId="47" applyNumberFormat="1" applyFont="1" applyFill="1" applyBorder="1" applyAlignment="1">
      <alignment horizontal="center" wrapText="1"/>
      <protection/>
    </xf>
    <xf numFmtId="3" fontId="31" fillId="15" borderId="17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25" fillId="15" borderId="17" xfId="47" applyNumberFormat="1" applyFont="1" applyFill="1" applyBorder="1" applyAlignment="1" quotePrefix="1">
      <alignment horizontal="center" wrapText="1"/>
      <protection/>
    </xf>
    <xf numFmtId="3" fontId="27" fillId="15" borderId="37" xfId="0" applyNumberFormat="1" applyFont="1" applyFill="1" applyBorder="1" applyAlignment="1" quotePrefix="1">
      <alignment horizontal="right"/>
    </xf>
    <xf numFmtId="167" fontId="34" fillId="15" borderId="25" xfId="0" applyNumberFormat="1" applyFont="1" applyFill="1" applyBorder="1" applyAlignment="1" quotePrefix="1">
      <alignment horizontal="right"/>
    </xf>
    <xf numFmtId="3" fontId="36" fillId="15" borderId="25" xfId="0" applyNumberFormat="1" applyFont="1" applyFill="1" applyBorder="1" applyAlignment="1" quotePrefix="1">
      <alignment horizontal="right"/>
    </xf>
    <xf numFmtId="167" fontId="34" fillId="15" borderId="15" xfId="0" applyNumberFormat="1" applyFont="1" applyFill="1" applyBorder="1" applyAlignment="1" quotePrefix="1">
      <alignment horizontal="right"/>
    </xf>
    <xf numFmtId="3" fontId="27" fillId="0" borderId="35" xfId="0" applyNumberFormat="1" applyFont="1" applyBorder="1" applyAlignment="1">
      <alignment/>
    </xf>
    <xf numFmtId="3" fontId="27" fillId="0" borderId="35" xfId="0" applyNumberFormat="1" applyFont="1" applyFill="1" applyBorder="1" applyAlignment="1" quotePrefix="1">
      <alignment/>
    </xf>
    <xf numFmtId="3" fontId="27" fillId="0" borderId="13" xfId="0" applyNumberFormat="1" applyFont="1" applyFill="1" applyBorder="1" applyAlignment="1" quotePrefix="1">
      <alignment/>
    </xf>
    <xf numFmtId="3" fontId="27" fillId="0" borderId="13" xfId="0" applyNumberFormat="1" applyFont="1" applyBorder="1" applyAlignment="1">
      <alignment/>
    </xf>
    <xf numFmtId="0" fontId="27" fillId="0" borderId="15" xfId="0" applyFont="1" applyBorder="1" applyAlignment="1">
      <alignment/>
    </xf>
    <xf numFmtId="3" fontId="27" fillId="15" borderId="37" xfId="0" applyNumberFormat="1" applyFont="1" applyFill="1" applyBorder="1" applyAlignment="1">
      <alignment/>
    </xf>
    <xf numFmtId="3" fontId="27" fillId="15" borderId="44" xfId="0" applyNumberFormat="1" applyFont="1" applyFill="1" applyBorder="1" applyAlignment="1">
      <alignment/>
    </xf>
    <xf numFmtId="167" fontId="34" fillId="15" borderId="25" xfId="0" applyNumberFormat="1" applyFont="1" applyFill="1" applyBorder="1" applyAlignment="1">
      <alignment/>
    </xf>
    <xf numFmtId="167" fontId="34" fillId="15" borderId="15" xfId="0" applyNumberFormat="1" applyFont="1" applyFill="1" applyBorder="1" applyAlignment="1">
      <alignment/>
    </xf>
    <xf numFmtId="3" fontId="31" fillId="8" borderId="30" xfId="0" applyNumberFormat="1" applyFont="1" applyFill="1" applyBorder="1" applyAlignment="1">
      <alignment/>
    </xf>
    <xf numFmtId="167" fontId="34" fillId="8" borderId="25" xfId="0" applyNumberFormat="1" applyFont="1" applyFill="1" applyBorder="1" applyAlignment="1">
      <alignment/>
    </xf>
    <xf numFmtId="1" fontId="36" fillId="8" borderId="31" xfId="0" applyNumberFormat="1" applyFont="1" applyFill="1" applyBorder="1" applyAlignment="1">
      <alignment/>
    </xf>
    <xf numFmtId="3" fontId="27" fillId="0" borderId="25" xfId="0" applyNumberFormat="1" applyFont="1" applyBorder="1" applyAlignment="1">
      <alignment/>
    </xf>
    <xf numFmtId="3" fontId="27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27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27" fillId="15" borderId="25" xfId="0" applyNumberFormat="1" applyFont="1" applyFill="1" applyBorder="1" applyAlignment="1">
      <alignment/>
    </xf>
    <xf numFmtId="1" fontId="36" fillId="15" borderId="25" xfId="0" applyNumberFormat="1" applyFont="1" applyFill="1" applyBorder="1" applyAlignment="1">
      <alignment/>
    </xf>
    <xf numFmtId="164" fontId="34" fillId="8" borderId="30" xfId="0" applyNumberFormat="1" applyFont="1" applyFill="1" applyBorder="1" applyAlignment="1">
      <alignment/>
    </xf>
    <xf numFmtId="1" fontId="36" fillId="8" borderId="17" xfId="0" applyNumberFormat="1" applyFont="1" applyFill="1" applyBorder="1" applyAlignment="1">
      <alignment/>
    </xf>
    <xf numFmtId="3" fontId="25" fillId="11" borderId="30" xfId="0" applyNumberFormat="1" applyFont="1" applyFill="1" applyBorder="1" applyAlignment="1">
      <alignment horizontal="center"/>
    </xf>
    <xf numFmtId="3" fontId="25" fillId="11" borderId="31" xfId="0" applyNumberFormat="1" applyFont="1" applyFill="1" applyBorder="1" applyAlignment="1">
      <alignment horizontal="center"/>
    </xf>
    <xf numFmtId="3" fontId="28" fillId="8" borderId="30" xfId="0" applyNumberFormat="1" applyFont="1" applyFill="1" applyBorder="1" applyAlignment="1">
      <alignment horizontal="center"/>
    </xf>
    <xf numFmtId="49" fontId="33" fillId="8" borderId="25" xfId="0" applyNumberFormat="1" applyFont="1" applyFill="1" applyBorder="1" applyAlignment="1">
      <alignment horizontal="center"/>
    </xf>
    <xf numFmtId="49" fontId="35" fillId="8" borderId="31" xfId="0" applyNumberFormat="1" applyFont="1" applyFill="1" applyBorder="1" applyAlignment="1">
      <alignment horizontal="center"/>
    </xf>
    <xf numFmtId="3" fontId="25" fillId="11" borderId="45" xfId="0" applyNumberFormat="1" applyFont="1" applyFill="1" applyBorder="1" applyAlignment="1">
      <alignment horizontal="center"/>
    </xf>
    <xf numFmtId="3" fontId="38" fillId="8" borderId="30" xfId="0" applyNumberFormat="1" applyFont="1" applyFill="1" applyBorder="1" applyAlignment="1">
      <alignment horizontal="center"/>
    </xf>
    <xf numFmtId="3" fontId="37" fillId="8" borderId="30" xfId="0" applyNumberFormat="1" applyFont="1" applyFill="1" applyBorder="1" applyAlignment="1">
      <alignment horizontal="center"/>
    </xf>
    <xf numFmtId="164" fontId="34" fillId="8" borderId="48" xfId="0" applyNumberFormat="1" applyFont="1" applyFill="1" applyBorder="1" applyAlignment="1">
      <alignment/>
    </xf>
    <xf numFmtId="3" fontId="27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/>
    </xf>
    <xf numFmtId="3" fontId="0" fillId="0" borderId="0" xfId="0" applyNumberFormat="1" applyFont="1" applyBorder="1" applyAlignment="1">
      <alignment/>
    </xf>
    <xf numFmtId="3" fontId="31" fillId="8" borderId="48" xfId="0" applyNumberFormat="1" applyFont="1" applyFill="1" applyBorder="1" applyAlignment="1">
      <alignment/>
    </xf>
    <xf numFmtId="3" fontId="0" fillId="0" borderId="49" xfId="0" applyNumberFormat="1" applyFont="1" applyBorder="1" applyAlignment="1">
      <alignment/>
    </xf>
    <xf numFmtId="3" fontId="27" fillId="11" borderId="0" xfId="0" applyNumberFormat="1" applyFont="1" applyFill="1" applyBorder="1" applyAlignment="1">
      <alignment/>
    </xf>
    <xf numFmtId="1" fontId="36" fillId="11" borderId="0" xfId="0" applyNumberFormat="1" applyFont="1" applyFill="1" applyBorder="1" applyAlignment="1">
      <alignment/>
    </xf>
    <xf numFmtId="1" fontId="36" fillId="8" borderId="42" xfId="0" applyNumberFormat="1" applyFont="1" applyFill="1" applyBorder="1" applyAlignment="1">
      <alignment/>
    </xf>
    <xf numFmtId="3" fontId="25" fillId="11" borderId="42" xfId="47" applyNumberFormat="1" applyFont="1" applyFill="1" applyBorder="1" applyAlignment="1" quotePrefix="1">
      <alignment horizontal="center" wrapText="1"/>
      <protection/>
    </xf>
    <xf numFmtId="3" fontId="31" fillId="8" borderId="20" xfId="0" applyNumberFormat="1" applyFont="1" applyFill="1" applyBorder="1" applyAlignment="1">
      <alignment/>
    </xf>
    <xf numFmtId="3" fontId="27" fillId="11" borderId="13" xfId="0" applyNumberFormat="1" applyFont="1" applyFill="1" applyBorder="1" applyAlignment="1">
      <alignment/>
    </xf>
    <xf numFmtId="1" fontId="36" fillId="11" borderId="13" xfId="0" applyNumberFormat="1" applyFont="1" applyFill="1" applyBorder="1" applyAlignment="1">
      <alignment/>
    </xf>
    <xf numFmtId="164" fontId="34" fillId="8" borderId="20" xfId="0" applyNumberFormat="1" applyFont="1" applyFill="1" applyBorder="1" applyAlignment="1">
      <alignment/>
    </xf>
    <xf numFmtId="1" fontId="36" fillId="8" borderId="22" xfId="0" applyNumberFormat="1" applyFont="1" applyFill="1" applyBorder="1" applyAlignment="1">
      <alignment/>
    </xf>
    <xf numFmtId="3" fontId="27" fillId="0" borderId="0" xfId="0" applyNumberFormat="1" applyFont="1" applyFill="1" applyBorder="1" applyAlignment="1" quotePrefix="1">
      <alignment/>
    </xf>
    <xf numFmtId="3" fontId="27" fillId="0" borderId="0" xfId="0" applyNumberFormat="1" applyFont="1" applyBorder="1" applyAlignment="1">
      <alignment/>
    </xf>
    <xf numFmtId="3" fontId="27" fillId="0" borderId="49" xfId="0" applyNumberFormat="1" applyFont="1" applyBorder="1" applyAlignment="1">
      <alignment/>
    </xf>
    <xf numFmtId="3" fontId="25" fillId="11" borderId="42" xfId="47" applyNumberFormat="1" applyFont="1" applyFill="1" applyBorder="1" applyAlignment="1">
      <alignment horizontal="center" wrapText="1"/>
      <protection/>
    </xf>
    <xf numFmtId="3" fontId="31" fillId="8" borderId="21" xfId="0" applyNumberFormat="1" applyFont="1" applyFill="1" applyBorder="1" applyAlignment="1">
      <alignment/>
    </xf>
    <xf numFmtId="3" fontId="27" fillId="11" borderId="14" xfId="0" applyNumberFormat="1" applyFont="1" applyFill="1" applyBorder="1" applyAlignment="1">
      <alignment/>
    </xf>
    <xf numFmtId="1" fontId="36" fillId="11" borderId="14" xfId="0" applyNumberFormat="1" applyFont="1" applyFill="1" applyBorder="1" applyAlignment="1">
      <alignment/>
    </xf>
    <xf numFmtId="164" fontId="34" fillId="8" borderId="21" xfId="0" applyNumberFormat="1" applyFont="1" applyFill="1" applyBorder="1" applyAlignment="1">
      <alignment/>
    </xf>
    <xf numFmtId="1" fontId="36" fillId="8" borderId="23" xfId="0" applyNumberFormat="1" applyFont="1" applyFill="1" applyBorder="1" applyAlignment="1">
      <alignment/>
    </xf>
    <xf numFmtId="3" fontId="27" fillId="0" borderId="36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1" fontId="25" fillId="15" borderId="25" xfId="0" applyNumberFormat="1" applyFont="1" applyFill="1" applyBorder="1" applyAlignment="1" quotePrefix="1">
      <alignment horizontal="center" vertical="center"/>
    </xf>
    <xf numFmtId="3" fontId="0" fillId="0" borderId="50" xfId="0" applyNumberFormat="1" applyFont="1" applyFill="1" applyBorder="1" applyAlignment="1" quotePrefix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52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/>
    </xf>
    <xf numFmtId="3" fontId="0" fillId="0" borderId="24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31" fillId="15" borderId="18" xfId="0" applyNumberFormat="1" applyFont="1" applyFill="1" applyBorder="1" applyAlignment="1">
      <alignment/>
    </xf>
    <xf numFmtId="0" fontId="27" fillId="0" borderId="36" xfId="0" applyFont="1" applyBorder="1" applyAlignment="1">
      <alignment/>
    </xf>
    <xf numFmtId="3" fontId="27" fillId="0" borderId="53" xfId="0" applyNumberFormat="1" applyFont="1" applyBorder="1" applyAlignment="1">
      <alignment/>
    </xf>
    <xf numFmtId="3" fontId="30" fillId="19" borderId="26" xfId="0" applyNumberFormat="1" applyFont="1" applyFill="1" applyBorder="1" applyAlignment="1">
      <alignment/>
    </xf>
    <xf numFmtId="3" fontId="31" fillId="15" borderId="36" xfId="0" applyNumberFormat="1" applyFont="1" applyFill="1" applyBorder="1" applyAlignment="1">
      <alignment/>
    </xf>
    <xf numFmtId="3" fontId="27" fillId="0" borderId="54" xfId="0" applyNumberFormat="1" applyFont="1" applyFill="1" applyBorder="1" applyAlignment="1" quotePrefix="1">
      <alignment horizontal="right"/>
    </xf>
    <xf numFmtId="3" fontId="27" fillId="0" borderId="53" xfId="0" applyNumberFormat="1" applyFont="1" applyFill="1" applyBorder="1" applyAlignment="1" quotePrefix="1">
      <alignment horizontal="right"/>
    </xf>
    <xf numFmtId="3" fontId="30" fillId="8" borderId="25" xfId="0" applyNumberFormat="1" applyFont="1" applyFill="1" applyBorder="1" applyAlignment="1" quotePrefix="1">
      <alignment horizontal="right"/>
    </xf>
    <xf numFmtId="3" fontId="27" fillId="0" borderId="38" xfId="0" applyNumberFormat="1" applyFont="1" applyBorder="1" applyAlignment="1">
      <alignment/>
    </xf>
    <xf numFmtId="3" fontId="27" fillId="0" borderId="26" xfId="0" applyNumberFormat="1" applyFont="1" applyBorder="1" applyAlignment="1">
      <alignment/>
    </xf>
    <xf numFmtId="3" fontId="27" fillId="0" borderId="55" xfId="0" applyNumberFormat="1" applyFont="1" applyBorder="1" applyAlignment="1">
      <alignment/>
    </xf>
    <xf numFmtId="3" fontId="0" fillId="0" borderId="56" xfId="0" applyNumberFormat="1" applyFont="1" applyFill="1" applyBorder="1" applyAlignment="1" quotePrefix="1">
      <alignment horizontal="right"/>
    </xf>
    <xf numFmtId="167" fontId="34" fillId="25" borderId="0" xfId="0" applyNumberFormat="1" applyFont="1" applyFill="1" applyBorder="1" applyAlignment="1" quotePrefix="1">
      <alignment horizontal="right"/>
    </xf>
    <xf numFmtId="3" fontId="30" fillId="8" borderId="48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1" fontId="36" fillId="8" borderId="57" xfId="0" applyNumberFormat="1" applyFont="1" applyFill="1" applyBorder="1" applyAlignment="1">
      <alignment horizontal="right"/>
    </xf>
    <xf numFmtId="3" fontId="27" fillId="25" borderId="16" xfId="0" applyNumberFormat="1" applyFont="1" applyFill="1" applyBorder="1" applyAlignment="1" quotePrefix="1">
      <alignment horizontal="right"/>
    </xf>
    <xf numFmtId="3" fontId="36" fillId="25" borderId="0" xfId="0" applyNumberFormat="1" applyFont="1" applyFill="1" applyBorder="1" applyAlignment="1" quotePrefix="1">
      <alignment horizontal="right"/>
    </xf>
    <xf numFmtId="3" fontId="31" fillId="8" borderId="48" xfId="0" applyNumberFormat="1" applyFont="1" applyFill="1" applyBorder="1" applyAlignment="1" quotePrefix="1">
      <alignment horizontal="right"/>
    </xf>
    <xf numFmtId="3" fontId="36" fillId="8" borderId="57" xfId="0" applyNumberFormat="1" applyFont="1" applyFill="1" applyBorder="1" applyAlignment="1" quotePrefix="1">
      <alignment horizontal="right"/>
    </xf>
    <xf numFmtId="3" fontId="30" fillId="8" borderId="36" xfId="0" applyNumberFormat="1" applyFont="1" applyFill="1" applyBorder="1" applyAlignment="1" quotePrefix="1">
      <alignment horizontal="right"/>
    </xf>
    <xf numFmtId="164" fontId="34" fillId="8" borderId="15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27" fillId="15" borderId="44" xfId="0" applyNumberFormat="1" applyFont="1" applyFill="1" applyBorder="1" applyAlignment="1" quotePrefix="1">
      <alignment horizontal="right"/>
    </xf>
    <xf numFmtId="3" fontId="36" fillId="15" borderId="15" xfId="0" applyNumberFormat="1" applyFont="1" applyFill="1" applyBorder="1" applyAlignment="1" quotePrefix="1">
      <alignment horizontal="right"/>
    </xf>
    <xf numFmtId="3" fontId="31" fillId="8" borderId="36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167" fontId="34" fillId="26" borderId="25" xfId="0" applyNumberFormat="1" applyFont="1" applyFill="1" applyBorder="1" applyAlignment="1">
      <alignment/>
    </xf>
    <xf numFmtId="167" fontId="34" fillId="26" borderId="15" xfId="0" applyNumberFormat="1" applyFont="1" applyFill="1" applyBorder="1" applyAlignment="1" quotePrefix="1">
      <alignment horizontal="right"/>
    </xf>
    <xf numFmtId="3" fontId="25" fillId="27" borderId="25" xfId="0" applyNumberFormat="1" applyFont="1" applyFill="1" applyBorder="1" applyAlignment="1">
      <alignment horizontal="center"/>
    </xf>
    <xf numFmtId="167" fontId="34" fillId="27" borderId="0" xfId="0" applyNumberFormat="1" applyFont="1" applyFill="1" applyBorder="1" applyAlignment="1">
      <alignment/>
    </xf>
    <xf numFmtId="1" fontId="36" fillId="28" borderId="18" xfId="0" applyNumberFormat="1" applyFont="1" applyFill="1" applyBorder="1" applyAlignment="1">
      <alignment/>
    </xf>
    <xf numFmtId="167" fontId="34" fillId="8" borderId="0" xfId="0" applyNumberFormat="1" applyFont="1" applyFill="1" applyBorder="1" applyAlignment="1" quotePrefix="1">
      <alignment horizontal="right"/>
    </xf>
    <xf numFmtId="3" fontId="27" fillId="29" borderId="16" xfId="0" applyNumberFormat="1" applyFont="1" applyFill="1" applyBorder="1" applyAlignment="1">
      <alignment/>
    </xf>
    <xf numFmtId="167" fontId="34" fillId="29" borderId="0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" fontId="36" fillId="8" borderId="57" xfId="0" applyNumberFormat="1" applyFont="1" applyFill="1" applyBorder="1" applyAlignment="1">
      <alignment/>
    </xf>
    <xf numFmtId="167" fontId="34" fillId="25" borderId="14" xfId="0" applyNumberFormat="1" applyFont="1" applyFill="1" applyBorder="1" applyAlignment="1" quotePrefix="1">
      <alignment horizontal="right"/>
    </xf>
    <xf numFmtId="167" fontId="34" fillId="8" borderId="29" xfId="0" applyNumberFormat="1" applyFont="1" applyFill="1" applyBorder="1" applyAlignment="1" quotePrefix="1">
      <alignment horizontal="right"/>
    </xf>
    <xf numFmtId="3" fontId="27" fillId="29" borderId="58" xfId="0" applyNumberFormat="1" applyFont="1" applyFill="1" applyBorder="1" applyAlignment="1">
      <alignment/>
    </xf>
    <xf numFmtId="167" fontId="34" fillId="29" borderId="29" xfId="0" applyNumberFormat="1" applyFont="1" applyFill="1" applyBorder="1" applyAlignment="1">
      <alignment/>
    </xf>
    <xf numFmtId="3" fontId="31" fillId="8" borderId="59" xfId="0" applyNumberFormat="1" applyFont="1" applyFill="1" applyBorder="1" applyAlignment="1">
      <alignment/>
    </xf>
    <xf numFmtId="167" fontId="34" fillId="8" borderId="29" xfId="0" applyNumberFormat="1" applyFont="1" applyFill="1" applyBorder="1" applyAlignment="1">
      <alignment/>
    </xf>
    <xf numFmtId="1" fontId="36" fillId="8" borderId="60" xfId="0" applyNumberFormat="1" applyFont="1" applyFill="1" applyBorder="1" applyAlignment="1">
      <alignment/>
    </xf>
    <xf numFmtId="1" fontId="36" fillId="11" borderId="28" xfId="0" applyNumberFormat="1" applyFont="1" applyFill="1" applyBorder="1" applyAlignment="1">
      <alignment/>
    </xf>
    <xf numFmtId="3" fontId="27" fillId="25" borderId="33" xfId="0" applyNumberFormat="1" applyFont="1" applyFill="1" applyBorder="1" applyAlignment="1" quotePrefix="1">
      <alignment horizontal="right"/>
    </xf>
    <xf numFmtId="3" fontId="36" fillId="25" borderId="14" xfId="0" applyNumberFormat="1" applyFont="1" applyFill="1" applyBorder="1" applyAlignment="1" quotePrefix="1">
      <alignment horizontal="right"/>
    </xf>
    <xf numFmtId="3" fontId="31" fillId="8" borderId="21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28" xfId="0" applyNumberFormat="1" applyFont="1" applyFill="1" applyBorder="1" applyAlignment="1" quotePrefix="1">
      <alignment horizontal="right"/>
    </xf>
    <xf numFmtId="3" fontId="27" fillId="29" borderId="33" xfId="0" applyNumberFormat="1" applyFont="1" applyFill="1" applyBorder="1" applyAlignment="1">
      <alignment/>
    </xf>
    <xf numFmtId="167" fontId="34" fillId="29" borderId="14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1" fontId="36" fillId="8" borderId="28" xfId="0" applyNumberFormat="1" applyFont="1" applyFill="1" applyBorder="1" applyAlignment="1">
      <alignment/>
    </xf>
    <xf numFmtId="167" fontId="34" fillId="27" borderId="14" xfId="0" applyNumberFormat="1" applyFont="1" applyFill="1" applyBorder="1" applyAlignment="1">
      <alignment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27" fillId="0" borderId="47" xfId="0" applyNumberFormat="1" applyFont="1" applyBorder="1" applyAlignment="1">
      <alignment/>
    </xf>
    <xf numFmtId="3" fontId="30" fillId="8" borderId="59" xfId="0" applyNumberFormat="1" applyFont="1" applyFill="1" applyBorder="1" applyAlignment="1" quotePrefix="1">
      <alignment horizontal="right"/>
    </xf>
    <xf numFmtId="164" fontId="34" fillId="8" borderId="29" xfId="0" applyNumberFormat="1" applyFont="1" applyFill="1" applyBorder="1" applyAlignment="1">
      <alignment horizontal="right"/>
    </xf>
    <xf numFmtId="1" fontId="36" fillId="8" borderId="60" xfId="0" applyNumberFormat="1" applyFont="1" applyFill="1" applyBorder="1" applyAlignment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164" fontId="34" fillId="8" borderId="14" xfId="0" applyNumberFormat="1" applyFont="1" applyFill="1" applyBorder="1" applyAlignment="1">
      <alignment horizontal="right"/>
    </xf>
    <xf numFmtId="1" fontId="36" fillId="8" borderId="28" xfId="0" applyNumberFormat="1" applyFont="1" applyFill="1" applyBorder="1" applyAlignment="1">
      <alignment horizontal="right"/>
    </xf>
    <xf numFmtId="3" fontId="30" fillId="8" borderId="20" xfId="0" applyNumberFormat="1" applyFont="1" applyFill="1" applyBorder="1" applyAlignment="1" quotePrefix="1">
      <alignment horizontal="right"/>
    </xf>
    <xf numFmtId="164" fontId="34" fillId="8" borderId="13" xfId="0" applyNumberFormat="1" applyFont="1" applyFill="1" applyBorder="1" applyAlignment="1">
      <alignment horizontal="right"/>
    </xf>
    <xf numFmtId="1" fontId="36" fillId="8" borderId="56" xfId="0" applyNumberFormat="1" applyFont="1" applyFill="1" applyBorder="1" applyAlignment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1" fontId="36" fillId="8" borderId="27" xfId="0" applyNumberFormat="1" applyFont="1" applyFill="1" applyBorder="1" applyAlignment="1">
      <alignment/>
    </xf>
    <xf numFmtId="164" fontId="34" fillId="8" borderId="59" xfId="0" applyNumberFormat="1" applyFont="1" applyFill="1" applyBorder="1" applyAlignment="1">
      <alignment/>
    </xf>
    <xf numFmtId="1" fontId="36" fillId="8" borderId="43" xfId="0" applyNumberFormat="1" applyFont="1" applyFill="1" applyBorder="1" applyAlignment="1">
      <alignment/>
    </xf>
    <xf numFmtId="3" fontId="31" fillId="8" borderId="23" xfId="0" applyNumberFormat="1" applyFont="1" applyFill="1" applyBorder="1" applyAlignment="1">
      <alignment/>
    </xf>
    <xf numFmtId="164" fontId="34" fillId="8" borderId="23" xfId="0" applyNumberFormat="1" applyFont="1" applyFill="1" applyBorder="1" applyAlignment="1">
      <alignment/>
    </xf>
    <xf numFmtId="3" fontId="27" fillId="0" borderId="0" xfId="0" applyNumberFormat="1" applyFont="1" applyFill="1" applyBorder="1" applyAlignment="1" quotePrefix="1">
      <alignment horizontal="right"/>
    </xf>
    <xf numFmtId="3" fontId="27" fillId="25" borderId="32" xfId="0" applyNumberFormat="1" applyFont="1" applyFill="1" applyBorder="1" applyAlignment="1" quotePrefix="1">
      <alignment horizontal="right"/>
    </xf>
    <xf numFmtId="167" fontId="34" fillId="25" borderId="13" xfId="0" applyNumberFormat="1" applyFont="1" applyFill="1" applyBorder="1" applyAlignment="1" quotePrefix="1">
      <alignment horizontal="right"/>
    </xf>
    <xf numFmtId="3" fontId="36" fillId="25" borderId="13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56" xfId="0" applyNumberFormat="1" applyFont="1" applyFill="1" applyBorder="1" applyAlignment="1" quotePrefix="1">
      <alignment horizontal="right"/>
    </xf>
    <xf numFmtId="3" fontId="27" fillId="29" borderId="32" xfId="0" applyNumberFormat="1" applyFont="1" applyFill="1" applyBorder="1" applyAlignment="1">
      <alignment/>
    </xf>
    <xf numFmtId="167" fontId="34" fillId="29" borderId="13" xfId="0" applyNumberFormat="1" applyFont="1" applyFill="1" applyBorder="1" applyAlignment="1">
      <alignment/>
    </xf>
    <xf numFmtId="167" fontId="34" fillId="8" borderId="13" xfId="0" applyNumberFormat="1" applyFont="1" applyFill="1" applyBorder="1" applyAlignment="1">
      <alignment/>
    </xf>
    <xf numFmtId="1" fontId="36" fillId="8" borderId="56" xfId="0" applyNumberFormat="1" applyFont="1" applyFill="1" applyBorder="1" applyAlignment="1">
      <alignment/>
    </xf>
    <xf numFmtId="167" fontId="34" fillId="27" borderId="13" xfId="0" applyNumberFormat="1" applyFont="1" applyFill="1" applyBorder="1" applyAlignment="1">
      <alignment/>
    </xf>
    <xf numFmtId="1" fontId="36" fillId="11" borderId="56" xfId="0" applyNumberFormat="1" applyFont="1" applyFill="1" applyBorder="1" applyAlignment="1">
      <alignment/>
    </xf>
    <xf numFmtId="3" fontId="25" fillId="11" borderId="61" xfId="47" applyNumberFormat="1" applyFont="1" applyFill="1" applyBorder="1" applyAlignment="1">
      <alignment horizontal="center" vertical="center"/>
      <protection/>
    </xf>
    <xf numFmtId="3" fontId="25" fillId="11" borderId="43" xfId="47" applyNumberFormat="1" applyFont="1" applyFill="1" applyBorder="1" applyAlignment="1">
      <alignment horizontal="center" vertical="center"/>
      <protection/>
    </xf>
    <xf numFmtId="3" fontId="26" fillId="11" borderId="62" xfId="47" applyNumberFormat="1" applyFont="1" applyFill="1" applyBorder="1" applyAlignment="1">
      <alignment horizontal="center" vertical="center"/>
      <protection/>
    </xf>
    <xf numFmtId="3" fontId="26" fillId="11" borderId="63" xfId="47" applyNumberFormat="1" applyFont="1" applyFill="1" applyBorder="1" applyAlignment="1">
      <alignment horizontal="center" vertical="center"/>
      <protection/>
    </xf>
    <xf numFmtId="1" fontId="40" fillId="15" borderId="30" xfId="0" applyNumberFormat="1" applyFont="1" applyFill="1" applyBorder="1" applyAlignment="1" quotePrefix="1">
      <alignment horizontal="center" vertical="center"/>
    </xf>
    <xf numFmtId="1" fontId="40" fillId="15" borderId="25" xfId="0" applyNumberFormat="1" applyFont="1" applyFill="1" applyBorder="1" applyAlignment="1" quotePrefix="1">
      <alignment horizontal="center" vertical="center"/>
    </xf>
    <xf numFmtId="1" fontId="40" fillId="15" borderId="15" xfId="0" applyNumberFormat="1" applyFont="1" applyFill="1" applyBorder="1" applyAlignment="1" quotePrefix="1">
      <alignment horizontal="center" vertical="center"/>
    </xf>
    <xf numFmtId="1" fontId="40" fillId="8" borderId="36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5" fillId="0" borderId="25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6" fillId="0" borderId="25" xfId="47" applyNumberFormat="1" applyFont="1" applyFill="1" applyBorder="1" applyAlignment="1">
      <alignment horizontal="center" vertical="center"/>
      <protection/>
    </xf>
    <xf numFmtId="3" fontId="25" fillId="11" borderId="64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65" xfId="47" applyNumberFormat="1" applyFont="1" applyFill="1" applyBorder="1" applyAlignment="1">
      <alignment horizontal="center" vertical="center"/>
      <protection/>
    </xf>
    <xf numFmtId="3" fontId="26" fillId="11" borderId="66" xfId="47" applyNumberFormat="1" applyFont="1" applyFill="1" applyBorder="1" applyAlignment="1">
      <alignment horizontal="center" vertical="center"/>
      <protection/>
    </xf>
    <xf numFmtId="1" fontId="40" fillId="15" borderId="36" xfId="0" applyNumberFormat="1" applyFont="1" applyFill="1" applyBorder="1" applyAlignment="1" quotePrefix="1">
      <alignment horizontal="center" vertical="center"/>
    </xf>
    <xf numFmtId="3" fontId="25" fillId="27" borderId="45" xfId="0" applyNumberFormat="1" applyFont="1" applyFill="1" applyBorder="1" applyAlignment="1">
      <alignment horizontal="center"/>
    </xf>
    <xf numFmtId="49" fontId="33" fillId="27" borderId="25" xfId="0" applyNumberFormat="1" applyFont="1" applyFill="1" applyBorder="1" applyAlignment="1">
      <alignment horizontal="center"/>
    </xf>
    <xf numFmtId="49" fontId="35" fillId="27" borderId="31" xfId="0" applyNumberFormat="1" applyFont="1" applyFill="1" applyBorder="1" applyAlignment="1">
      <alignment horizontal="center"/>
    </xf>
    <xf numFmtId="3" fontId="27" fillId="28" borderId="44" xfId="0" applyNumberFormat="1" applyFont="1" applyFill="1" applyBorder="1" applyAlignment="1">
      <alignment/>
    </xf>
    <xf numFmtId="1" fontId="36" fillId="15" borderId="18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"/>
  <sheetViews>
    <sheetView tabSelected="1" zoomScalePageLayoutView="0" workbookViewId="0" topLeftCell="AP28">
      <selection activeCell="A59" sqref="A59:B59"/>
    </sheetView>
  </sheetViews>
  <sheetFormatPr defaultColWidth="9.140625" defaultRowHeight="12.75"/>
  <cols>
    <col min="2" max="2" width="21.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7" max="47" width="9.851562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5742187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302">
        <f>(C8/C29)</f>
        <v>0.9116256411725936</v>
      </c>
      <c r="B3" s="303"/>
      <c r="C3" s="100" t="s">
        <v>0</v>
      </c>
      <c r="D3" s="121" t="s">
        <v>117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59" t="s">
        <v>114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59" t="s">
        <v>115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98" t="s">
        <v>98</v>
      </c>
      <c r="BF3" s="287">
        <v>1</v>
      </c>
      <c r="BG3" s="288"/>
    </row>
    <row r="4" spans="1:59" ht="42" customHeight="1" thickBot="1">
      <c r="A4" s="304" t="s">
        <v>100</v>
      </c>
      <c r="B4" s="305"/>
      <c r="C4" s="101" t="s">
        <v>1</v>
      </c>
      <c r="D4" s="122" t="s">
        <v>118</v>
      </c>
      <c r="E4" s="30" t="s">
        <v>3</v>
      </c>
      <c r="F4" s="31" t="s">
        <v>5</v>
      </c>
      <c r="G4" s="31" t="s">
        <v>7</v>
      </c>
      <c r="H4" s="31" t="s">
        <v>9</v>
      </c>
      <c r="I4" s="31" t="s">
        <v>11</v>
      </c>
      <c r="J4" s="32" t="s">
        <v>13</v>
      </c>
      <c r="K4" s="32" t="s">
        <v>15</v>
      </c>
      <c r="L4" s="31" t="s">
        <v>17</v>
      </c>
      <c r="M4" s="31" t="s">
        <v>19</v>
      </c>
      <c r="N4" s="31" t="s">
        <v>21</v>
      </c>
      <c r="O4" s="31" t="s">
        <v>23</v>
      </c>
      <c r="P4" s="31" t="s">
        <v>25</v>
      </c>
      <c r="Q4" s="31" t="s">
        <v>27</v>
      </c>
      <c r="R4" s="31" t="s">
        <v>29</v>
      </c>
      <c r="S4" s="31" t="s">
        <v>102</v>
      </c>
      <c r="T4" s="31" t="s">
        <v>30</v>
      </c>
      <c r="U4" s="31" t="s">
        <v>32</v>
      </c>
      <c r="V4" s="31" t="s">
        <v>33</v>
      </c>
      <c r="W4" s="31" t="s">
        <v>35</v>
      </c>
      <c r="X4" s="31" t="s">
        <v>37</v>
      </c>
      <c r="Y4" s="31" t="s">
        <v>39</v>
      </c>
      <c r="Z4" s="31" t="s">
        <v>41</v>
      </c>
      <c r="AA4" s="31" t="s">
        <v>43</v>
      </c>
      <c r="AB4" s="31" t="s">
        <v>45</v>
      </c>
      <c r="AC4" s="31" t="s">
        <v>47</v>
      </c>
      <c r="AD4" s="31" t="s">
        <v>49</v>
      </c>
      <c r="AE4" s="31" t="s">
        <v>51</v>
      </c>
      <c r="AF4" s="31" t="s">
        <v>53</v>
      </c>
      <c r="AG4" s="31" t="s">
        <v>55</v>
      </c>
      <c r="AH4" s="31" t="s">
        <v>57</v>
      </c>
      <c r="AI4" s="31" t="s">
        <v>59</v>
      </c>
      <c r="AJ4" s="31" t="s">
        <v>61</v>
      </c>
      <c r="AK4" s="31" t="s">
        <v>63</v>
      </c>
      <c r="AL4" s="31" t="s">
        <v>65</v>
      </c>
      <c r="AM4" s="31" t="s">
        <v>67</v>
      </c>
      <c r="AN4" s="31" t="s">
        <v>69</v>
      </c>
      <c r="AO4" s="31" t="s">
        <v>71</v>
      </c>
      <c r="AP4" s="31" t="s">
        <v>73</v>
      </c>
      <c r="AQ4" s="31" t="s">
        <v>75</v>
      </c>
      <c r="AR4" s="31" t="s">
        <v>104</v>
      </c>
      <c r="AS4" s="31" t="s">
        <v>77</v>
      </c>
      <c r="AT4" s="31" t="s">
        <v>79</v>
      </c>
      <c r="AU4" s="60" t="s">
        <v>116</v>
      </c>
      <c r="AV4" s="31" t="s">
        <v>81</v>
      </c>
      <c r="AW4" s="31" t="s">
        <v>83</v>
      </c>
      <c r="AX4" s="31" t="s">
        <v>85</v>
      </c>
      <c r="AY4" s="31" t="s">
        <v>87</v>
      </c>
      <c r="AZ4" s="31" t="s">
        <v>89</v>
      </c>
      <c r="BA4" s="31" t="s">
        <v>91</v>
      </c>
      <c r="BB4" s="31" t="s">
        <v>93</v>
      </c>
      <c r="BC4" s="31" t="s">
        <v>95</v>
      </c>
      <c r="BD4" s="32" t="s">
        <v>97</v>
      </c>
      <c r="BE4" s="99" t="s">
        <v>99</v>
      </c>
      <c r="BF4" s="289" t="s">
        <v>100</v>
      </c>
      <c r="BG4" s="290"/>
    </row>
    <row r="5" spans="1:59" ht="13.5" customHeight="1" thickTop="1">
      <c r="A5" s="306">
        <v>2012</v>
      </c>
      <c r="B5" s="22">
        <v>1</v>
      </c>
      <c r="C5" s="78">
        <v>46078</v>
      </c>
      <c r="D5" s="88">
        <f>BE5-C5</f>
        <v>226071</v>
      </c>
      <c r="E5" s="188">
        <v>3282</v>
      </c>
      <c r="F5" s="76">
        <v>642</v>
      </c>
      <c r="G5" s="76">
        <v>1780</v>
      </c>
      <c r="H5" s="76">
        <v>333</v>
      </c>
      <c r="I5" s="76">
        <v>1017</v>
      </c>
      <c r="J5" s="80">
        <v>10081</v>
      </c>
      <c r="K5" s="76">
        <v>2210</v>
      </c>
      <c r="L5" s="76">
        <v>1143</v>
      </c>
      <c r="M5" s="76">
        <v>76</v>
      </c>
      <c r="N5" s="80">
        <v>15909</v>
      </c>
      <c r="O5" s="76">
        <v>867</v>
      </c>
      <c r="P5" s="76">
        <v>172</v>
      </c>
      <c r="Q5" s="76">
        <v>642</v>
      </c>
      <c r="R5" s="76">
        <v>271</v>
      </c>
      <c r="S5" s="76">
        <v>111</v>
      </c>
      <c r="T5" s="76">
        <v>21</v>
      </c>
      <c r="U5" s="76">
        <v>2487</v>
      </c>
      <c r="V5" s="76">
        <v>66</v>
      </c>
      <c r="W5" s="80">
        <v>24378</v>
      </c>
      <c r="X5" s="76">
        <v>4143</v>
      </c>
      <c r="Y5" s="76">
        <v>1715</v>
      </c>
      <c r="Z5" s="76">
        <v>5569</v>
      </c>
      <c r="AA5" s="76">
        <v>676</v>
      </c>
      <c r="AB5" s="76">
        <v>4287</v>
      </c>
      <c r="AC5" s="76">
        <v>1671</v>
      </c>
      <c r="AD5" s="80">
        <v>51942</v>
      </c>
      <c r="AE5" s="76">
        <v>1964</v>
      </c>
      <c r="AF5" s="76">
        <v>9372</v>
      </c>
      <c r="AG5" s="76">
        <v>672</v>
      </c>
      <c r="AH5" s="80">
        <v>14300</v>
      </c>
      <c r="AI5" s="76">
        <v>5583</v>
      </c>
      <c r="AJ5" s="76">
        <v>1872</v>
      </c>
      <c r="AK5" s="76">
        <v>2028</v>
      </c>
      <c r="AL5" s="76">
        <v>2154</v>
      </c>
      <c r="AM5" s="76">
        <v>5396</v>
      </c>
      <c r="AN5" s="76">
        <v>5005</v>
      </c>
      <c r="AO5" s="76">
        <v>1137</v>
      </c>
      <c r="AP5" s="80">
        <v>8151</v>
      </c>
      <c r="AQ5" s="76">
        <v>2075</v>
      </c>
      <c r="AR5" s="76">
        <v>632</v>
      </c>
      <c r="AS5" s="76">
        <v>1841</v>
      </c>
      <c r="AT5" s="76">
        <v>3479</v>
      </c>
      <c r="AU5" s="189">
        <v>594</v>
      </c>
      <c r="AV5" s="76">
        <v>3475</v>
      </c>
      <c r="AW5" s="76">
        <v>4624</v>
      </c>
      <c r="AX5" s="76">
        <v>4112</v>
      </c>
      <c r="AY5" s="76">
        <v>7536</v>
      </c>
      <c r="AZ5" s="76">
        <v>314</v>
      </c>
      <c r="BA5" s="76">
        <v>1056</v>
      </c>
      <c r="BB5" s="76">
        <v>2847</v>
      </c>
      <c r="BC5" s="76">
        <v>232</v>
      </c>
      <c r="BD5" s="76">
        <v>129</v>
      </c>
      <c r="BE5" s="190">
        <v>272149</v>
      </c>
      <c r="BF5" s="291">
        <v>2012</v>
      </c>
      <c r="BG5" s="91">
        <v>1</v>
      </c>
    </row>
    <row r="6" spans="1:59" ht="12.75" customHeight="1">
      <c r="A6" s="293"/>
      <c r="B6" s="16">
        <v>2</v>
      </c>
      <c r="C6" s="79">
        <v>51947</v>
      </c>
      <c r="D6" s="89">
        <f>BE6-C6</f>
        <v>210195</v>
      </c>
      <c r="E6" s="191">
        <v>3470</v>
      </c>
      <c r="F6" s="10">
        <v>787</v>
      </c>
      <c r="G6" s="10">
        <v>3305</v>
      </c>
      <c r="H6" s="10">
        <v>227</v>
      </c>
      <c r="I6" s="10">
        <v>1492</v>
      </c>
      <c r="J6" s="14">
        <v>13331</v>
      </c>
      <c r="K6" s="10">
        <v>1155</v>
      </c>
      <c r="L6" s="10">
        <v>1504</v>
      </c>
      <c r="M6" s="10">
        <v>94</v>
      </c>
      <c r="N6" s="14">
        <v>15020</v>
      </c>
      <c r="O6" s="10">
        <v>1259</v>
      </c>
      <c r="P6" s="10">
        <v>163</v>
      </c>
      <c r="Q6" s="10">
        <v>513</v>
      </c>
      <c r="R6" s="10">
        <v>349</v>
      </c>
      <c r="S6" s="10">
        <v>216</v>
      </c>
      <c r="T6" s="10">
        <v>64</v>
      </c>
      <c r="U6" s="10">
        <v>3022</v>
      </c>
      <c r="V6" s="10">
        <v>70</v>
      </c>
      <c r="W6" s="14">
        <v>28535</v>
      </c>
      <c r="X6" s="10">
        <v>5304</v>
      </c>
      <c r="Y6" s="10">
        <v>2094</v>
      </c>
      <c r="Z6" s="10">
        <v>7003</v>
      </c>
      <c r="AA6" s="10">
        <v>1192</v>
      </c>
      <c r="AB6" s="10">
        <v>4966</v>
      </c>
      <c r="AC6" s="10">
        <v>1633</v>
      </c>
      <c r="AD6" s="14">
        <v>17021</v>
      </c>
      <c r="AE6" s="10">
        <v>1716</v>
      </c>
      <c r="AF6" s="10">
        <v>12530</v>
      </c>
      <c r="AG6" s="10">
        <v>970</v>
      </c>
      <c r="AH6" s="14">
        <v>21243</v>
      </c>
      <c r="AI6" s="10">
        <v>6962</v>
      </c>
      <c r="AJ6" s="10">
        <v>2161</v>
      </c>
      <c r="AK6" s="10">
        <v>2296</v>
      </c>
      <c r="AL6" s="10">
        <v>1988</v>
      </c>
      <c r="AM6" s="10">
        <v>2700</v>
      </c>
      <c r="AN6" s="10">
        <v>3846</v>
      </c>
      <c r="AO6" s="10">
        <v>1078</v>
      </c>
      <c r="AP6" s="14">
        <v>8684</v>
      </c>
      <c r="AQ6" s="10">
        <v>2019</v>
      </c>
      <c r="AR6" s="10">
        <v>544</v>
      </c>
      <c r="AS6" s="10">
        <v>1873</v>
      </c>
      <c r="AT6" s="10">
        <v>3337</v>
      </c>
      <c r="AU6" s="192">
        <v>609</v>
      </c>
      <c r="AV6" s="10">
        <v>2601</v>
      </c>
      <c r="AW6" s="10">
        <v>6542</v>
      </c>
      <c r="AX6" s="10">
        <v>4030</v>
      </c>
      <c r="AY6" s="10">
        <v>5741</v>
      </c>
      <c r="AZ6" s="10">
        <v>322</v>
      </c>
      <c r="BA6" s="10">
        <v>1007</v>
      </c>
      <c r="BB6" s="10">
        <v>1351</v>
      </c>
      <c r="BC6" s="10">
        <v>174</v>
      </c>
      <c r="BD6" s="10">
        <v>82</v>
      </c>
      <c r="BE6" s="193">
        <v>262142</v>
      </c>
      <c r="BF6" s="292"/>
      <c r="BG6" s="92">
        <v>2</v>
      </c>
    </row>
    <row r="7" spans="1:60" ht="13.5" customHeight="1" thickBot="1">
      <c r="A7" s="293"/>
      <c r="B7" s="16">
        <v>3</v>
      </c>
      <c r="C7" s="79">
        <v>61040</v>
      </c>
      <c r="D7" s="90">
        <f>BE7-C7</f>
        <v>362073</v>
      </c>
      <c r="E7" s="191">
        <v>5643</v>
      </c>
      <c r="F7" s="10">
        <v>1137</v>
      </c>
      <c r="G7" s="10">
        <v>5070</v>
      </c>
      <c r="H7" s="10">
        <v>467</v>
      </c>
      <c r="I7" s="10">
        <v>2996</v>
      </c>
      <c r="J7" s="14">
        <v>17345</v>
      </c>
      <c r="K7" s="10">
        <v>3571</v>
      </c>
      <c r="L7" s="10">
        <v>1999</v>
      </c>
      <c r="M7" s="10">
        <v>118</v>
      </c>
      <c r="N7" s="14">
        <v>42682</v>
      </c>
      <c r="O7" s="10">
        <v>2945</v>
      </c>
      <c r="P7" s="10">
        <v>184</v>
      </c>
      <c r="Q7" s="10">
        <v>1058</v>
      </c>
      <c r="R7" s="10">
        <v>367</v>
      </c>
      <c r="S7" s="10">
        <v>207</v>
      </c>
      <c r="T7" s="10">
        <v>34</v>
      </c>
      <c r="U7" s="10">
        <v>8901</v>
      </c>
      <c r="V7" s="10">
        <v>101</v>
      </c>
      <c r="W7" s="14">
        <v>50579</v>
      </c>
      <c r="X7" s="10">
        <v>7156</v>
      </c>
      <c r="Y7" s="10">
        <v>3340</v>
      </c>
      <c r="Z7" s="10">
        <v>9315</v>
      </c>
      <c r="AA7" s="10">
        <v>1478</v>
      </c>
      <c r="AB7" s="10">
        <v>8221</v>
      </c>
      <c r="AC7" s="10">
        <v>2944</v>
      </c>
      <c r="AD7" s="14">
        <v>35557</v>
      </c>
      <c r="AE7" s="10">
        <v>3892</v>
      </c>
      <c r="AF7" s="10">
        <v>15304</v>
      </c>
      <c r="AG7" s="10">
        <v>1728</v>
      </c>
      <c r="AH7" s="14">
        <v>25603</v>
      </c>
      <c r="AI7" s="10">
        <v>12529</v>
      </c>
      <c r="AJ7" s="10">
        <v>3970</v>
      </c>
      <c r="AK7" s="10">
        <v>3484</v>
      </c>
      <c r="AL7" s="10">
        <v>2567</v>
      </c>
      <c r="AM7" s="10">
        <v>6759</v>
      </c>
      <c r="AN7" s="10">
        <v>8704</v>
      </c>
      <c r="AO7" s="10">
        <v>2407</v>
      </c>
      <c r="AP7" s="14">
        <v>17613</v>
      </c>
      <c r="AQ7" s="10">
        <v>2142</v>
      </c>
      <c r="AR7" s="10">
        <v>1060</v>
      </c>
      <c r="AS7" s="10">
        <v>2648</v>
      </c>
      <c r="AT7" s="10">
        <v>4318</v>
      </c>
      <c r="AU7" s="192">
        <v>946</v>
      </c>
      <c r="AV7" s="10">
        <v>5129</v>
      </c>
      <c r="AW7" s="10">
        <v>8972</v>
      </c>
      <c r="AX7" s="10">
        <v>4139</v>
      </c>
      <c r="AY7" s="10">
        <v>9754</v>
      </c>
      <c r="AZ7" s="10">
        <v>296</v>
      </c>
      <c r="BA7" s="10">
        <v>1653</v>
      </c>
      <c r="BB7" s="10">
        <v>2553</v>
      </c>
      <c r="BC7" s="10">
        <v>234</v>
      </c>
      <c r="BD7" s="10">
        <v>254</v>
      </c>
      <c r="BE7" s="193">
        <v>423113</v>
      </c>
      <c r="BF7" s="292"/>
      <c r="BG7" s="92">
        <v>3</v>
      </c>
      <c r="BH7" s="87"/>
    </row>
    <row r="8" spans="1:59" ht="13.5" customHeight="1" thickBot="1">
      <c r="A8" s="293"/>
      <c r="B8" s="64" t="s">
        <v>107</v>
      </c>
      <c r="C8" s="62">
        <f aca="true" t="shared" si="0" ref="C8:BE8">SUM(C5:C7)</f>
        <v>159065</v>
      </c>
      <c r="D8" s="123">
        <f>BE8-C8</f>
        <v>798339</v>
      </c>
      <c r="E8" s="102">
        <f t="shared" si="0"/>
        <v>12395</v>
      </c>
      <c r="F8" s="103">
        <f t="shared" si="0"/>
        <v>2566</v>
      </c>
      <c r="G8" s="103">
        <f t="shared" si="0"/>
        <v>10155</v>
      </c>
      <c r="H8" s="104">
        <f t="shared" si="0"/>
        <v>1027</v>
      </c>
      <c r="I8" s="105">
        <f t="shared" si="0"/>
        <v>5505</v>
      </c>
      <c r="J8" s="106">
        <f t="shared" si="0"/>
        <v>40757</v>
      </c>
      <c r="K8" s="105">
        <f t="shared" si="0"/>
        <v>6936</v>
      </c>
      <c r="L8" s="105">
        <f t="shared" si="0"/>
        <v>4646</v>
      </c>
      <c r="M8" s="105">
        <f t="shared" si="0"/>
        <v>288</v>
      </c>
      <c r="N8" s="106">
        <f t="shared" si="0"/>
        <v>73611</v>
      </c>
      <c r="O8" s="103">
        <f t="shared" si="0"/>
        <v>5071</v>
      </c>
      <c r="P8" s="104">
        <f t="shared" si="0"/>
        <v>519</v>
      </c>
      <c r="Q8" s="103">
        <f t="shared" si="0"/>
        <v>2213</v>
      </c>
      <c r="R8" s="104">
        <f t="shared" si="0"/>
        <v>987</v>
      </c>
      <c r="S8" s="103">
        <f t="shared" si="0"/>
        <v>534</v>
      </c>
      <c r="T8" s="104">
        <f t="shared" si="0"/>
        <v>119</v>
      </c>
      <c r="U8" s="103">
        <f t="shared" si="0"/>
        <v>14410</v>
      </c>
      <c r="V8" s="104">
        <f t="shared" si="0"/>
        <v>237</v>
      </c>
      <c r="W8" s="107">
        <f t="shared" si="0"/>
        <v>103492</v>
      </c>
      <c r="X8" s="108">
        <f t="shared" si="0"/>
        <v>16603</v>
      </c>
      <c r="Y8" s="103">
        <f t="shared" si="0"/>
        <v>7149</v>
      </c>
      <c r="Z8" s="108">
        <f t="shared" si="0"/>
        <v>21887</v>
      </c>
      <c r="AA8" s="103">
        <f t="shared" si="0"/>
        <v>3346</v>
      </c>
      <c r="AB8" s="108">
        <f t="shared" si="0"/>
        <v>17474</v>
      </c>
      <c r="AC8" s="103">
        <f t="shared" si="0"/>
        <v>6248</v>
      </c>
      <c r="AD8" s="108">
        <f t="shared" si="0"/>
        <v>104520</v>
      </c>
      <c r="AE8" s="103">
        <f t="shared" si="0"/>
        <v>7572</v>
      </c>
      <c r="AF8" s="109">
        <f t="shared" si="0"/>
        <v>37206</v>
      </c>
      <c r="AG8" s="103">
        <f t="shared" si="0"/>
        <v>3370</v>
      </c>
      <c r="AH8" s="108">
        <f t="shared" si="0"/>
        <v>61146</v>
      </c>
      <c r="AI8" s="107">
        <f t="shared" si="0"/>
        <v>25074</v>
      </c>
      <c r="AJ8" s="104">
        <f t="shared" si="0"/>
        <v>8003</v>
      </c>
      <c r="AK8" s="103">
        <f t="shared" si="0"/>
        <v>7808</v>
      </c>
      <c r="AL8" s="104">
        <f t="shared" si="0"/>
        <v>6709</v>
      </c>
      <c r="AM8" s="103">
        <f t="shared" si="0"/>
        <v>14855</v>
      </c>
      <c r="AN8" s="104">
        <f t="shared" si="0"/>
        <v>17555</v>
      </c>
      <c r="AO8" s="103">
        <f t="shared" si="0"/>
        <v>4622</v>
      </c>
      <c r="AP8" s="107">
        <f t="shared" si="0"/>
        <v>34448</v>
      </c>
      <c r="AQ8" s="103">
        <f t="shared" si="0"/>
        <v>6236</v>
      </c>
      <c r="AR8" s="103">
        <f t="shared" si="0"/>
        <v>2236</v>
      </c>
      <c r="AS8" s="103">
        <f t="shared" si="0"/>
        <v>6362</v>
      </c>
      <c r="AT8" s="103">
        <f t="shared" si="0"/>
        <v>11134</v>
      </c>
      <c r="AU8" s="103">
        <f t="shared" si="0"/>
        <v>2149</v>
      </c>
      <c r="AV8" s="103">
        <f t="shared" si="0"/>
        <v>11205</v>
      </c>
      <c r="AW8" s="103">
        <f t="shared" si="0"/>
        <v>20138</v>
      </c>
      <c r="AX8" s="103">
        <f t="shared" si="0"/>
        <v>12281</v>
      </c>
      <c r="AY8" s="103">
        <f t="shared" si="0"/>
        <v>23031</v>
      </c>
      <c r="AZ8" s="103">
        <f t="shared" si="0"/>
        <v>932</v>
      </c>
      <c r="BA8" s="103">
        <f t="shared" si="0"/>
        <v>3716</v>
      </c>
      <c r="BB8" s="103">
        <f t="shared" si="0"/>
        <v>6751</v>
      </c>
      <c r="BC8" s="105">
        <f t="shared" si="0"/>
        <v>640</v>
      </c>
      <c r="BD8" s="105">
        <f t="shared" si="0"/>
        <v>465</v>
      </c>
      <c r="BE8" s="82">
        <f t="shared" si="0"/>
        <v>957404</v>
      </c>
      <c r="BF8" s="293"/>
      <c r="BG8" s="93" t="s">
        <v>107</v>
      </c>
    </row>
    <row r="9" spans="1:59" ht="12.75" customHeight="1">
      <c r="A9" s="293"/>
      <c r="B9" s="16">
        <v>4</v>
      </c>
      <c r="C9" s="79">
        <v>57541</v>
      </c>
      <c r="D9" s="160">
        <f>SUM(E9:BD9)</f>
        <v>434197</v>
      </c>
      <c r="E9" s="191">
        <v>6552</v>
      </c>
      <c r="F9" s="10">
        <v>1848</v>
      </c>
      <c r="G9" s="10">
        <v>8950</v>
      </c>
      <c r="H9" s="10">
        <v>335</v>
      </c>
      <c r="I9" s="10">
        <v>4700</v>
      </c>
      <c r="J9" s="14">
        <v>22532</v>
      </c>
      <c r="K9" s="10">
        <v>4976</v>
      </c>
      <c r="L9" s="10">
        <v>1574</v>
      </c>
      <c r="M9" s="10">
        <v>403</v>
      </c>
      <c r="N9" s="14">
        <v>42748</v>
      </c>
      <c r="O9" s="10">
        <v>5104</v>
      </c>
      <c r="P9" s="10">
        <v>159</v>
      </c>
      <c r="Q9" s="10">
        <v>1421</v>
      </c>
      <c r="R9" s="10">
        <v>519</v>
      </c>
      <c r="S9" s="10">
        <v>278</v>
      </c>
      <c r="T9" s="10">
        <v>57</v>
      </c>
      <c r="U9" s="10">
        <v>6841</v>
      </c>
      <c r="V9" s="10">
        <v>119</v>
      </c>
      <c r="W9" s="14">
        <v>66563</v>
      </c>
      <c r="X9" s="10">
        <v>8919</v>
      </c>
      <c r="Y9" s="10">
        <v>5422</v>
      </c>
      <c r="Z9" s="10">
        <v>12792</v>
      </c>
      <c r="AA9" s="10">
        <v>1961</v>
      </c>
      <c r="AB9" s="10">
        <v>8956</v>
      </c>
      <c r="AC9" s="10">
        <v>3628</v>
      </c>
      <c r="AD9" s="14">
        <v>43683</v>
      </c>
      <c r="AE9" s="10">
        <v>2006</v>
      </c>
      <c r="AF9" s="10">
        <v>11353</v>
      </c>
      <c r="AG9" s="10">
        <v>2073</v>
      </c>
      <c r="AH9" s="14">
        <v>23654</v>
      </c>
      <c r="AI9" s="10">
        <v>15393</v>
      </c>
      <c r="AJ9" s="10">
        <v>8362</v>
      </c>
      <c r="AK9" s="10">
        <v>5992</v>
      </c>
      <c r="AL9" s="10">
        <v>4283</v>
      </c>
      <c r="AM9" s="10">
        <v>6764</v>
      </c>
      <c r="AN9" s="10">
        <v>8775</v>
      </c>
      <c r="AO9" s="10">
        <v>3796</v>
      </c>
      <c r="AP9" s="14">
        <v>27056</v>
      </c>
      <c r="AQ9" s="10">
        <v>3765</v>
      </c>
      <c r="AR9" s="10">
        <v>2036</v>
      </c>
      <c r="AS9" s="10">
        <v>3694</v>
      </c>
      <c r="AT9" s="10">
        <v>7034</v>
      </c>
      <c r="AU9" s="192">
        <v>2207</v>
      </c>
      <c r="AV9" s="10">
        <v>4947</v>
      </c>
      <c r="AW9" s="10">
        <v>7497</v>
      </c>
      <c r="AX9" s="10">
        <v>5915</v>
      </c>
      <c r="AY9" s="10">
        <v>10201</v>
      </c>
      <c r="AZ9" s="10">
        <v>528</v>
      </c>
      <c r="BA9" s="10">
        <v>1607</v>
      </c>
      <c r="BB9" s="10">
        <v>3519</v>
      </c>
      <c r="BC9" s="10">
        <v>372</v>
      </c>
      <c r="BD9" s="11">
        <v>328</v>
      </c>
      <c r="BE9" s="193">
        <v>491738</v>
      </c>
      <c r="BF9" s="292"/>
      <c r="BG9" s="92">
        <v>4</v>
      </c>
    </row>
    <row r="10" spans="1:59" ht="12.75" customHeight="1">
      <c r="A10" s="293"/>
      <c r="B10" s="16">
        <v>5</v>
      </c>
      <c r="C10" s="79">
        <v>62690</v>
      </c>
      <c r="D10" s="160">
        <f>SUM(E10:BD10)</f>
        <v>456224</v>
      </c>
      <c r="E10" s="191">
        <v>5170</v>
      </c>
      <c r="F10" s="10">
        <v>2350</v>
      </c>
      <c r="G10" s="10">
        <v>8243</v>
      </c>
      <c r="H10" s="10">
        <v>609</v>
      </c>
      <c r="I10" s="10">
        <v>3814</v>
      </c>
      <c r="J10" s="14">
        <v>27543</v>
      </c>
      <c r="K10" s="10">
        <v>1884</v>
      </c>
      <c r="L10" s="10">
        <v>1549</v>
      </c>
      <c r="M10" s="10">
        <v>288</v>
      </c>
      <c r="N10" s="14">
        <v>21517</v>
      </c>
      <c r="O10" s="10">
        <v>1316</v>
      </c>
      <c r="P10" s="10">
        <v>138</v>
      </c>
      <c r="Q10" s="10">
        <v>1212</v>
      </c>
      <c r="R10" s="10">
        <v>650</v>
      </c>
      <c r="S10" s="10">
        <v>232</v>
      </c>
      <c r="T10" s="10">
        <v>51</v>
      </c>
      <c r="U10" s="10">
        <v>7014</v>
      </c>
      <c r="V10" s="10">
        <v>122</v>
      </c>
      <c r="W10" s="14">
        <v>64149</v>
      </c>
      <c r="X10" s="10">
        <v>9767</v>
      </c>
      <c r="Y10" s="10">
        <v>4904</v>
      </c>
      <c r="Z10" s="10">
        <v>19985</v>
      </c>
      <c r="AA10" s="10">
        <v>1529</v>
      </c>
      <c r="AB10" s="10">
        <v>11238</v>
      </c>
      <c r="AC10" s="10">
        <v>3377</v>
      </c>
      <c r="AD10" s="14">
        <v>44474</v>
      </c>
      <c r="AE10" s="10">
        <v>1349</v>
      </c>
      <c r="AF10" s="10">
        <v>15272</v>
      </c>
      <c r="AG10" s="10">
        <v>1403</v>
      </c>
      <c r="AH10" s="14">
        <v>24821</v>
      </c>
      <c r="AI10" s="10">
        <v>13550</v>
      </c>
      <c r="AJ10" s="10">
        <v>8617</v>
      </c>
      <c r="AK10" s="10">
        <v>6839</v>
      </c>
      <c r="AL10" s="10">
        <v>4200</v>
      </c>
      <c r="AM10" s="10">
        <v>7853</v>
      </c>
      <c r="AN10" s="10">
        <v>8834</v>
      </c>
      <c r="AO10" s="10">
        <v>7238</v>
      </c>
      <c r="AP10" s="14">
        <v>37428</v>
      </c>
      <c r="AQ10" s="10">
        <v>6137</v>
      </c>
      <c r="AR10" s="10">
        <v>1848</v>
      </c>
      <c r="AS10" s="10">
        <v>6218</v>
      </c>
      <c r="AT10" s="10">
        <v>9544</v>
      </c>
      <c r="AU10" s="192">
        <v>3727</v>
      </c>
      <c r="AV10" s="10">
        <v>5371</v>
      </c>
      <c r="AW10" s="10">
        <v>11350</v>
      </c>
      <c r="AX10" s="10">
        <v>8860</v>
      </c>
      <c r="AY10" s="10">
        <v>12296</v>
      </c>
      <c r="AZ10" s="10">
        <v>497</v>
      </c>
      <c r="BA10" s="10">
        <v>1973</v>
      </c>
      <c r="BB10" s="10">
        <v>6581</v>
      </c>
      <c r="BC10" s="10">
        <v>824</v>
      </c>
      <c r="BD10" s="11">
        <v>469</v>
      </c>
      <c r="BE10" s="193">
        <v>518914</v>
      </c>
      <c r="BF10" s="292"/>
      <c r="BG10" s="92">
        <v>5</v>
      </c>
    </row>
    <row r="11" spans="1:59" ht="12.75" customHeight="1">
      <c r="A11" s="293"/>
      <c r="B11" s="16">
        <v>6</v>
      </c>
      <c r="C11" s="79">
        <v>56817</v>
      </c>
      <c r="D11" s="160">
        <f>SUM(E11:BD11)</f>
        <v>430034</v>
      </c>
      <c r="E11" s="191">
        <v>4525</v>
      </c>
      <c r="F11" s="10">
        <v>1698</v>
      </c>
      <c r="G11" s="10">
        <v>5857</v>
      </c>
      <c r="H11" s="10">
        <v>849</v>
      </c>
      <c r="I11" s="10">
        <v>3600</v>
      </c>
      <c r="J11" s="14">
        <v>21559</v>
      </c>
      <c r="K11" s="10">
        <v>4847</v>
      </c>
      <c r="L11" s="10">
        <v>1497</v>
      </c>
      <c r="M11" s="10">
        <v>228</v>
      </c>
      <c r="N11" s="14">
        <v>17169</v>
      </c>
      <c r="O11" s="10">
        <v>1077</v>
      </c>
      <c r="P11" s="10">
        <v>201</v>
      </c>
      <c r="Q11" s="10">
        <v>1502</v>
      </c>
      <c r="R11" s="10">
        <v>731</v>
      </c>
      <c r="S11" s="10">
        <v>278</v>
      </c>
      <c r="T11" s="10">
        <v>65</v>
      </c>
      <c r="U11" s="10">
        <v>5746</v>
      </c>
      <c r="V11" s="10">
        <v>131</v>
      </c>
      <c r="W11" s="14">
        <v>60803</v>
      </c>
      <c r="X11" s="10">
        <v>8609</v>
      </c>
      <c r="Y11" s="10">
        <v>3913</v>
      </c>
      <c r="Z11" s="10">
        <v>15973</v>
      </c>
      <c r="AA11" s="10">
        <v>2269</v>
      </c>
      <c r="AB11" s="10">
        <v>9441</v>
      </c>
      <c r="AC11" s="10">
        <v>3590</v>
      </c>
      <c r="AD11" s="14">
        <v>35796</v>
      </c>
      <c r="AE11" s="10">
        <v>1837</v>
      </c>
      <c r="AF11" s="10">
        <v>15208</v>
      </c>
      <c r="AG11" s="10">
        <v>1531</v>
      </c>
      <c r="AH11" s="14">
        <v>27352</v>
      </c>
      <c r="AI11" s="10">
        <v>16924</v>
      </c>
      <c r="AJ11" s="10">
        <v>5520</v>
      </c>
      <c r="AK11" s="10">
        <v>5998</v>
      </c>
      <c r="AL11" s="10">
        <v>5302</v>
      </c>
      <c r="AM11" s="10">
        <v>6679</v>
      </c>
      <c r="AN11" s="10">
        <v>7235</v>
      </c>
      <c r="AO11" s="10">
        <v>5853</v>
      </c>
      <c r="AP11" s="14">
        <v>39470</v>
      </c>
      <c r="AQ11" s="10">
        <v>4891</v>
      </c>
      <c r="AR11" s="10">
        <v>3031</v>
      </c>
      <c r="AS11" s="10">
        <v>6838</v>
      </c>
      <c r="AT11" s="10">
        <v>10021</v>
      </c>
      <c r="AU11" s="192">
        <v>2701</v>
      </c>
      <c r="AV11" s="10">
        <v>6578</v>
      </c>
      <c r="AW11" s="10">
        <v>9677</v>
      </c>
      <c r="AX11" s="10">
        <v>9019</v>
      </c>
      <c r="AY11" s="10">
        <v>13563</v>
      </c>
      <c r="AZ11" s="10">
        <v>640</v>
      </c>
      <c r="BA11" s="10">
        <v>2615</v>
      </c>
      <c r="BB11" s="10">
        <v>8016</v>
      </c>
      <c r="BC11" s="10">
        <v>1023</v>
      </c>
      <c r="BD11" s="11">
        <v>558</v>
      </c>
      <c r="BE11" s="193">
        <v>486851</v>
      </c>
      <c r="BF11" s="292"/>
      <c r="BG11" s="92">
        <v>6</v>
      </c>
    </row>
    <row r="12" spans="1:59" ht="13.5" customHeight="1" thickBot="1">
      <c r="A12" s="293"/>
      <c r="B12" s="23" t="s">
        <v>109</v>
      </c>
      <c r="C12" s="37">
        <f aca="true" t="shared" si="1" ref="C12:BE12">SUM(C9:C11)</f>
        <v>177048</v>
      </c>
      <c r="D12" s="124">
        <f>BE12-C12</f>
        <v>1320455</v>
      </c>
      <c r="E12" s="42">
        <f t="shared" si="1"/>
        <v>16247</v>
      </c>
      <c r="F12" s="38">
        <f t="shared" si="1"/>
        <v>5896</v>
      </c>
      <c r="G12" s="38">
        <f t="shared" si="1"/>
        <v>23050</v>
      </c>
      <c r="H12" s="39">
        <f t="shared" si="1"/>
        <v>1793</v>
      </c>
      <c r="I12" s="40">
        <f t="shared" si="1"/>
        <v>12114</v>
      </c>
      <c r="J12" s="41">
        <f t="shared" si="1"/>
        <v>71634</v>
      </c>
      <c r="K12" s="40">
        <f t="shared" si="1"/>
        <v>11707</v>
      </c>
      <c r="L12" s="40">
        <f t="shared" si="1"/>
        <v>4620</v>
      </c>
      <c r="M12" s="40">
        <f t="shared" si="1"/>
        <v>919</v>
      </c>
      <c r="N12" s="41">
        <f t="shared" si="1"/>
        <v>81434</v>
      </c>
      <c r="O12" s="38">
        <f t="shared" si="1"/>
        <v>7497</v>
      </c>
      <c r="P12" s="42">
        <f t="shared" si="1"/>
        <v>498</v>
      </c>
      <c r="Q12" s="38">
        <f t="shared" si="1"/>
        <v>4135</v>
      </c>
      <c r="R12" s="40">
        <f t="shared" si="1"/>
        <v>1900</v>
      </c>
      <c r="S12" s="38">
        <f t="shared" si="1"/>
        <v>788</v>
      </c>
      <c r="T12" s="39">
        <f t="shared" si="1"/>
        <v>173</v>
      </c>
      <c r="U12" s="38">
        <f t="shared" si="1"/>
        <v>19601</v>
      </c>
      <c r="V12" s="39">
        <f t="shared" si="1"/>
        <v>372</v>
      </c>
      <c r="W12" s="43">
        <f t="shared" si="1"/>
        <v>191515</v>
      </c>
      <c r="X12" s="44">
        <f t="shared" si="1"/>
        <v>27295</v>
      </c>
      <c r="Y12" s="38">
        <f t="shared" si="1"/>
        <v>14239</v>
      </c>
      <c r="Z12" s="44">
        <f t="shared" si="1"/>
        <v>48750</v>
      </c>
      <c r="AA12" s="38">
        <f t="shared" si="1"/>
        <v>5759</v>
      </c>
      <c r="AB12" s="44">
        <f t="shared" si="1"/>
        <v>29635</v>
      </c>
      <c r="AC12" s="38">
        <f t="shared" si="1"/>
        <v>10595</v>
      </c>
      <c r="AD12" s="44">
        <f t="shared" si="1"/>
        <v>123953</v>
      </c>
      <c r="AE12" s="38">
        <f t="shared" si="1"/>
        <v>5192</v>
      </c>
      <c r="AF12" s="45">
        <f t="shared" si="1"/>
        <v>41833</v>
      </c>
      <c r="AG12" s="38">
        <f t="shared" si="1"/>
        <v>5007</v>
      </c>
      <c r="AH12" s="44">
        <f t="shared" si="1"/>
        <v>75827</v>
      </c>
      <c r="AI12" s="43">
        <f t="shared" si="1"/>
        <v>45867</v>
      </c>
      <c r="AJ12" s="39">
        <f t="shared" si="1"/>
        <v>22499</v>
      </c>
      <c r="AK12" s="38">
        <f t="shared" si="1"/>
        <v>18829</v>
      </c>
      <c r="AL12" s="39">
        <f t="shared" si="1"/>
        <v>13785</v>
      </c>
      <c r="AM12" s="38">
        <f t="shared" si="1"/>
        <v>21296</v>
      </c>
      <c r="AN12" s="39">
        <f t="shared" si="1"/>
        <v>24844</v>
      </c>
      <c r="AO12" s="38">
        <f t="shared" si="1"/>
        <v>16887</v>
      </c>
      <c r="AP12" s="43">
        <f t="shared" si="1"/>
        <v>103954</v>
      </c>
      <c r="AQ12" s="38">
        <f t="shared" si="1"/>
        <v>14793</v>
      </c>
      <c r="AR12" s="38">
        <f t="shared" si="1"/>
        <v>6915</v>
      </c>
      <c r="AS12" s="38">
        <f t="shared" si="1"/>
        <v>16750</v>
      </c>
      <c r="AT12" s="38">
        <f t="shared" si="1"/>
        <v>26599</v>
      </c>
      <c r="AU12" s="38">
        <f t="shared" si="1"/>
        <v>8635</v>
      </c>
      <c r="AV12" s="38">
        <f t="shared" si="1"/>
        <v>16896</v>
      </c>
      <c r="AW12" s="38">
        <f t="shared" si="1"/>
        <v>28524</v>
      </c>
      <c r="AX12" s="38">
        <f t="shared" si="1"/>
        <v>23794</v>
      </c>
      <c r="AY12" s="38">
        <f t="shared" si="1"/>
        <v>36060</v>
      </c>
      <c r="AZ12" s="38">
        <f t="shared" si="1"/>
        <v>1665</v>
      </c>
      <c r="BA12" s="38">
        <f t="shared" si="1"/>
        <v>6195</v>
      </c>
      <c r="BB12" s="38">
        <f t="shared" si="1"/>
        <v>18116</v>
      </c>
      <c r="BC12" s="40">
        <f t="shared" si="1"/>
        <v>2219</v>
      </c>
      <c r="BD12" s="40">
        <f t="shared" si="1"/>
        <v>1355</v>
      </c>
      <c r="BE12" s="186">
        <f t="shared" si="1"/>
        <v>1497503</v>
      </c>
      <c r="BF12" s="292"/>
      <c r="BG12" s="94" t="s">
        <v>109</v>
      </c>
    </row>
    <row r="13" spans="1:59" ht="13.5" customHeight="1" thickBot="1">
      <c r="A13" s="293"/>
      <c r="B13" s="61" t="s">
        <v>112</v>
      </c>
      <c r="C13" s="62">
        <f aca="true" t="shared" si="2" ref="C13:BE13">C8+C12</f>
        <v>336113</v>
      </c>
      <c r="D13" s="123">
        <f>BE13-C13</f>
        <v>2118794</v>
      </c>
      <c r="E13" s="109">
        <f t="shared" si="2"/>
        <v>28642</v>
      </c>
      <c r="F13" s="110">
        <f t="shared" si="2"/>
        <v>8462</v>
      </c>
      <c r="G13" s="110">
        <f t="shared" si="2"/>
        <v>33205</v>
      </c>
      <c r="H13" s="110">
        <f t="shared" si="2"/>
        <v>2820</v>
      </c>
      <c r="I13" s="110">
        <f t="shared" si="2"/>
        <v>17619</v>
      </c>
      <c r="J13" s="106">
        <f t="shared" si="2"/>
        <v>112391</v>
      </c>
      <c r="K13" s="110">
        <f t="shared" si="2"/>
        <v>18643</v>
      </c>
      <c r="L13" s="110">
        <f t="shared" si="2"/>
        <v>9266</v>
      </c>
      <c r="M13" s="110">
        <f t="shared" si="2"/>
        <v>1207</v>
      </c>
      <c r="N13" s="106">
        <f t="shared" si="2"/>
        <v>155045</v>
      </c>
      <c r="O13" s="110">
        <f t="shared" si="2"/>
        <v>12568</v>
      </c>
      <c r="P13" s="110">
        <f t="shared" si="2"/>
        <v>1017</v>
      </c>
      <c r="Q13" s="110">
        <f t="shared" si="2"/>
        <v>6348</v>
      </c>
      <c r="R13" s="110">
        <f t="shared" si="2"/>
        <v>2887</v>
      </c>
      <c r="S13" s="110">
        <f t="shared" si="2"/>
        <v>1322</v>
      </c>
      <c r="T13" s="110">
        <f t="shared" si="2"/>
        <v>292</v>
      </c>
      <c r="U13" s="110">
        <f t="shared" si="2"/>
        <v>34011</v>
      </c>
      <c r="V13" s="110">
        <f t="shared" si="2"/>
        <v>609</v>
      </c>
      <c r="W13" s="106">
        <f t="shared" si="2"/>
        <v>295007</v>
      </c>
      <c r="X13" s="110">
        <f t="shared" si="2"/>
        <v>43898</v>
      </c>
      <c r="Y13" s="110">
        <f t="shared" si="2"/>
        <v>21388</v>
      </c>
      <c r="Z13" s="110">
        <f t="shared" si="2"/>
        <v>70637</v>
      </c>
      <c r="AA13" s="110">
        <f t="shared" si="2"/>
        <v>9105</v>
      </c>
      <c r="AB13" s="106">
        <f t="shared" si="2"/>
        <v>47109</v>
      </c>
      <c r="AC13" s="110">
        <f t="shared" si="2"/>
        <v>16843</v>
      </c>
      <c r="AD13" s="106">
        <f t="shared" si="2"/>
        <v>228473</v>
      </c>
      <c r="AE13" s="110">
        <f t="shared" si="2"/>
        <v>12764</v>
      </c>
      <c r="AF13" s="110">
        <f t="shared" si="2"/>
        <v>79039</v>
      </c>
      <c r="AG13" s="110">
        <f t="shared" si="2"/>
        <v>8377</v>
      </c>
      <c r="AH13" s="106">
        <f t="shared" si="2"/>
        <v>136973</v>
      </c>
      <c r="AI13" s="106">
        <f t="shared" si="2"/>
        <v>70941</v>
      </c>
      <c r="AJ13" s="110">
        <f t="shared" si="2"/>
        <v>30502</v>
      </c>
      <c r="AK13" s="110">
        <f t="shared" si="2"/>
        <v>26637</v>
      </c>
      <c r="AL13" s="110">
        <f t="shared" si="2"/>
        <v>20494</v>
      </c>
      <c r="AM13" s="110">
        <f t="shared" si="2"/>
        <v>36151</v>
      </c>
      <c r="AN13" s="110">
        <f t="shared" si="2"/>
        <v>42399</v>
      </c>
      <c r="AO13" s="110">
        <f t="shared" si="2"/>
        <v>21509</v>
      </c>
      <c r="AP13" s="106">
        <f t="shared" si="2"/>
        <v>138402</v>
      </c>
      <c r="AQ13" s="110">
        <f t="shared" si="2"/>
        <v>21029</v>
      </c>
      <c r="AR13" s="110">
        <f t="shared" si="2"/>
        <v>9151</v>
      </c>
      <c r="AS13" s="110">
        <f t="shared" si="2"/>
        <v>23112</v>
      </c>
      <c r="AT13" s="110">
        <f t="shared" si="2"/>
        <v>37733</v>
      </c>
      <c r="AU13" s="110">
        <f t="shared" si="2"/>
        <v>10784</v>
      </c>
      <c r="AV13" s="110">
        <f t="shared" si="2"/>
        <v>28101</v>
      </c>
      <c r="AW13" s="110">
        <f t="shared" si="2"/>
        <v>48662</v>
      </c>
      <c r="AX13" s="110">
        <f t="shared" si="2"/>
        <v>36075</v>
      </c>
      <c r="AY13" s="110">
        <f t="shared" si="2"/>
        <v>59091</v>
      </c>
      <c r="AZ13" s="110">
        <f t="shared" si="2"/>
        <v>2597</v>
      </c>
      <c r="BA13" s="110">
        <f t="shared" si="2"/>
        <v>9911</v>
      </c>
      <c r="BB13" s="110">
        <f t="shared" si="2"/>
        <v>24867</v>
      </c>
      <c r="BC13" s="110">
        <f t="shared" si="2"/>
        <v>2859</v>
      </c>
      <c r="BD13" s="111">
        <f t="shared" si="2"/>
        <v>1820</v>
      </c>
      <c r="BE13" s="83">
        <f t="shared" si="2"/>
        <v>2454907</v>
      </c>
      <c r="BF13" s="293"/>
      <c r="BG13" s="95" t="s">
        <v>112</v>
      </c>
    </row>
    <row r="14" spans="1:59" ht="12.75" customHeight="1">
      <c r="A14" s="293"/>
      <c r="B14" s="16">
        <v>7</v>
      </c>
      <c r="C14" s="131">
        <v>51015</v>
      </c>
      <c r="D14" s="134">
        <v>481597</v>
      </c>
      <c r="E14" s="194">
        <v>5965</v>
      </c>
      <c r="F14" s="35">
        <v>1477</v>
      </c>
      <c r="G14" s="35">
        <v>14353</v>
      </c>
      <c r="H14" s="35">
        <v>694</v>
      </c>
      <c r="I14" s="35">
        <v>4975</v>
      </c>
      <c r="J14" s="132">
        <v>17725</v>
      </c>
      <c r="K14" s="35">
        <v>1456</v>
      </c>
      <c r="L14" s="35">
        <v>1697</v>
      </c>
      <c r="M14" s="35">
        <v>264</v>
      </c>
      <c r="N14" s="132">
        <v>17988</v>
      </c>
      <c r="O14" s="35">
        <v>1032</v>
      </c>
      <c r="P14" s="35">
        <v>409</v>
      </c>
      <c r="Q14" s="35">
        <v>2460</v>
      </c>
      <c r="R14" s="35">
        <v>1001</v>
      </c>
      <c r="S14" s="35">
        <v>296</v>
      </c>
      <c r="T14" s="35">
        <v>95</v>
      </c>
      <c r="U14" s="35">
        <v>5594</v>
      </c>
      <c r="V14" s="35">
        <v>384</v>
      </c>
      <c r="W14" s="132">
        <v>70524</v>
      </c>
      <c r="X14" s="35">
        <v>12637</v>
      </c>
      <c r="Y14" s="35">
        <v>5002</v>
      </c>
      <c r="Z14" s="35">
        <v>19020</v>
      </c>
      <c r="AA14" s="35">
        <v>2406</v>
      </c>
      <c r="AB14" s="35">
        <v>8214</v>
      </c>
      <c r="AC14" s="35">
        <v>5259</v>
      </c>
      <c r="AD14" s="132">
        <v>37409</v>
      </c>
      <c r="AE14" s="35">
        <v>2133</v>
      </c>
      <c r="AF14" s="35">
        <v>14905</v>
      </c>
      <c r="AG14" s="35">
        <v>884</v>
      </c>
      <c r="AH14" s="132">
        <v>26273</v>
      </c>
      <c r="AI14" s="35">
        <v>25667</v>
      </c>
      <c r="AJ14" s="35">
        <v>9621</v>
      </c>
      <c r="AK14" s="35">
        <v>6529</v>
      </c>
      <c r="AL14" s="35">
        <v>6827</v>
      </c>
      <c r="AM14" s="35">
        <v>5874</v>
      </c>
      <c r="AN14" s="35">
        <v>9689</v>
      </c>
      <c r="AO14" s="35">
        <v>5386</v>
      </c>
      <c r="AP14" s="132">
        <v>37207</v>
      </c>
      <c r="AQ14" s="35">
        <v>7258</v>
      </c>
      <c r="AR14" s="35">
        <v>4918</v>
      </c>
      <c r="AS14" s="35">
        <v>7853</v>
      </c>
      <c r="AT14" s="35">
        <v>14142</v>
      </c>
      <c r="AU14" s="192">
        <v>2012</v>
      </c>
      <c r="AV14" s="10">
        <v>8671</v>
      </c>
      <c r="AW14" s="35">
        <v>9075</v>
      </c>
      <c r="AX14" s="35">
        <v>10470</v>
      </c>
      <c r="AY14" s="35">
        <v>13997</v>
      </c>
      <c r="AZ14" s="35">
        <v>1020</v>
      </c>
      <c r="BA14" s="35">
        <v>1879</v>
      </c>
      <c r="BB14" s="35">
        <v>9567</v>
      </c>
      <c r="BC14" s="35">
        <v>1038</v>
      </c>
      <c r="BD14" s="35">
        <v>366</v>
      </c>
      <c r="BE14" s="193">
        <v>532612</v>
      </c>
      <c r="BF14" s="292"/>
      <c r="BG14" s="92">
        <v>7</v>
      </c>
    </row>
    <row r="15" spans="1:59" ht="12.75" customHeight="1">
      <c r="A15" s="293"/>
      <c r="B15" s="16">
        <v>8</v>
      </c>
      <c r="C15" s="131">
        <v>53490</v>
      </c>
      <c r="D15" s="134">
        <v>513074</v>
      </c>
      <c r="E15" s="194">
        <v>5731</v>
      </c>
      <c r="F15" s="35">
        <v>1534</v>
      </c>
      <c r="G15" s="35">
        <v>7668</v>
      </c>
      <c r="H15" s="35">
        <v>1179</v>
      </c>
      <c r="I15" s="35">
        <v>3101</v>
      </c>
      <c r="J15" s="132">
        <v>23345</v>
      </c>
      <c r="K15" s="35">
        <v>5166</v>
      </c>
      <c r="L15" s="35">
        <v>1881</v>
      </c>
      <c r="M15" s="35">
        <v>257</v>
      </c>
      <c r="N15" s="132">
        <v>38934</v>
      </c>
      <c r="O15" s="35">
        <v>1170</v>
      </c>
      <c r="P15" s="35">
        <v>674</v>
      </c>
      <c r="Q15" s="35">
        <v>2329</v>
      </c>
      <c r="R15" s="35">
        <v>695</v>
      </c>
      <c r="S15" s="35">
        <v>279</v>
      </c>
      <c r="T15" s="35">
        <v>86</v>
      </c>
      <c r="U15" s="35">
        <v>7123</v>
      </c>
      <c r="V15" s="35">
        <v>666</v>
      </c>
      <c r="W15" s="132">
        <v>70712</v>
      </c>
      <c r="X15" s="35">
        <v>13070</v>
      </c>
      <c r="Y15" s="35">
        <v>4085</v>
      </c>
      <c r="Z15" s="35">
        <v>20902</v>
      </c>
      <c r="AA15" s="35">
        <v>3061</v>
      </c>
      <c r="AB15" s="35">
        <v>9253</v>
      </c>
      <c r="AC15" s="35">
        <v>6519</v>
      </c>
      <c r="AD15" s="132">
        <v>40985</v>
      </c>
      <c r="AE15" s="35">
        <v>3194</v>
      </c>
      <c r="AF15" s="35">
        <v>16778</v>
      </c>
      <c r="AG15" s="35">
        <v>740</v>
      </c>
      <c r="AH15" s="132">
        <v>26381</v>
      </c>
      <c r="AI15" s="35">
        <v>32265</v>
      </c>
      <c r="AJ15" s="35">
        <v>6427</v>
      </c>
      <c r="AK15" s="35">
        <v>5921</v>
      </c>
      <c r="AL15" s="35">
        <v>5896</v>
      </c>
      <c r="AM15" s="35">
        <v>7007</v>
      </c>
      <c r="AN15" s="35">
        <v>8092</v>
      </c>
      <c r="AO15" s="35">
        <v>5741</v>
      </c>
      <c r="AP15" s="132">
        <v>33694</v>
      </c>
      <c r="AQ15" s="35">
        <v>5971</v>
      </c>
      <c r="AR15" s="35">
        <v>2295</v>
      </c>
      <c r="AS15" s="35">
        <v>7590</v>
      </c>
      <c r="AT15" s="35">
        <v>13756</v>
      </c>
      <c r="AU15" s="192">
        <v>2095</v>
      </c>
      <c r="AV15" s="10">
        <v>10116</v>
      </c>
      <c r="AW15" s="35">
        <v>12055</v>
      </c>
      <c r="AX15" s="35">
        <v>10311</v>
      </c>
      <c r="AY15" s="35">
        <v>14850</v>
      </c>
      <c r="AZ15" s="35">
        <v>490</v>
      </c>
      <c r="BA15" s="35">
        <v>2323</v>
      </c>
      <c r="BB15" s="35">
        <v>7299</v>
      </c>
      <c r="BC15" s="35">
        <v>984</v>
      </c>
      <c r="BD15" s="35">
        <v>398</v>
      </c>
      <c r="BE15" s="193">
        <v>566564</v>
      </c>
      <c r="BF15" s="292"/>
      <c r="BG15" s="92">
        <v>8</v>
      </c>
    </row>
    <row r="16" spans="1:59" ht="12.75" customHeight="1">
      <c r="A16" s="293"/>
      <c r="B16" s="16">
        <v>9</v>
      </c>
      <c r="C16" s="130">
        <v>66541</v>
      </c>
      <c r="D16" s="134">
        <v>462087</v>
      </c>
      <c r="E16" s="195">
        <v>5281</v>
      </c>
      <c r="F16" s="12">
        <v>2025</v>
      </c>
      <c r="G16" s="12">
        <v>9343</v>
      </c>
      <c r="H16" s="12">
        <v>557</v>
      </c>
      <c r="I16" s="12">
        <v>3222</v>
      </c>
      <c r="J16" s="133">
        <v>19329</v>
      </c>
      <c r="K16" s="12">
        <v>3109</v>
      </c>
      <c r="L16" s="12">
        <v>1767</v>
      </c>
      <c r="M16" s="12">
        <v>352</v>
      </c>
      <c r="N16" s="133">
        <v>18281</v>
      </c>
      <c r="O16" s="12">
        <v>2499</v>
      </c>
      <c r="P16" s="12">
        <v>322</v>
      </c>
      <c r="Q16" s="12">
        <v>1350</v>
      </c>
      <c r="R16" s="12">
        <v>685</v>
      </c>
      <c r="S16" s="12">
        <v>204</v>
      </c>
      <c r="T16" s="12">
        <v>113</v>
      </c>
      <c r="U16" s="12">
        <v>6327</v>
      </c>
      <c r="V16" s="12">
        <v>265</v>
      </c>
      <c r="W16" s="133">
        <v>67851</v>
      </c>
      <c r="X16" s="12">
        <v>8707</v>
      </c>
      <c r="Y16" s="12">
        <v>5852</v>
      </c>
      <c r="Z16" s="12">
        <v>17816</v>
      </c>
      <c r="AA16" s="12">
        <v>2381</v>
      </c>
      <c r="AB16" s="12">
        <v>10101</v>
      </c>
      <c r="AC16" s="12">
        <v>4896</v>
      </c>
      <c r="AD16" s="133">
        <v>37809</v>
      </c>
      <c r="AE16" s="12">
        <v>2382</v>
      </c>
      <c r="AF16" s="12">
        <v>15472</v>
      </c>
      <c r="AG16" s="12">
        <v>1277</v>
      </c>
      <c r="AH16" s="133">
        <v>28173</v>
      </c>
      <c r="AI16" s="12">
        <v>18070</v>
      </c>
      <c r="AJ16" s="12">
        <v>6863</v>
      </c>
      <c r="AK16" s="12">
        <v>5977</v>
      </c>
      <c r="AL16" s="12">
        <v>4078</v>
      </c>
      <c r="AM16" s="12">
        <v>6531</v>
      </c>
      <c r="AN16" s="12">
        <v>9972</v>
      </c>
      <c r="AO16" s="12">
        <v>8092</v>
      </c>
      <c r="AP16" s="133">
        <v>42150</v>
      </c>
      <c r="AQ16" s="12">
        <v>7555</v>
      </c>
      <c r="AR16" s="12">
        <v>2921</v>
      </c>
      <c r="AS16" s="12">
        <v>8717</v>
      </c>
      <c r="AT16" s="12">
        <v>10558</v>
      </c>
      <c r="AU16" s="192">
        <v>1947</v>
      </c>
      <c r="AV16" s="196">
        <v>7861</v>
      </c>
      <c r="AW16" s="12">
        <v>10124</v>
      </c>
      <c r="AX16" s="12">
        <v>5991</v>
      </c>
      <c r="AY16" s="12">
        <v>13752</v>
      </c>
      <c r="AZ16" s="12">
        <v>803</v>
      </c>
      <c r="BA16" s="12">
        <v>2391</v>
      </c>
      <c r="BB16" s="12">
        <v>7863</v>
      </c>
      <c r="BC16" s="12">
        <v>1205</v>
      </c>
      <c r="BD16" s="12">
        <v>918</v>
      </c>
      <c r="BE16" s="193">
        <v>528628</v>
      </c>
      <c r="BF16" s="292"/>
      <c r="BG16" s="92">
        <v>9</v>
      </c>
    </row>
    <row r="17" spans="1:59" ht="13.5" customHeight="1" thickBot="1">
      <c r="A17" s="293"/>
      <c r="B17" s="21" t="s">
        <v>110</v>
      </c>
      <c r="C17" s="24">
        <f aca="true" t="shared" si="3" ref="C17:BE17">SUM(C14:C16)</f>
        <v>171046</v>
      </c>
      <c r="D17" s="124">
        <v>1456758</v>
      </c>
      <c r="E17" s="26">
        <f t="shared" si="3"/>
        <v>16977</v>
      </c>
      <c r="F17" s="17">
        <f t="shared" si="3"/>
        <v>5036</v>
      </c>
      <c r="G17" s="17">
        <f t="shared" si="3"/>
        <v>31364</v>
      </c>
      <c r="H17" s="26">
        <f t="shared" si="3"/>
        <v>2430</v>
      </c>
      <c r="I17" s="19">
        <f t="shared" si="3"/>
        <v>11298</v>
      </c>
      <c r="J17" s="27">
        <f t="shared" si="3"/>
        <v>60399</v>
      </c>
      <c r="K17" s="19">
        <f t="shared" si="3"/>
        <v>9731</v>
      </c>
      <c r="L17" s="19">
        <f t="shared" si="3"/>
        <v>5345</v>
      </c>
      <c r="M17" s="19">
        <f t="shared" si="3"/>
        <v>873</v>
      </c>
      <c r="N17" s="27">
        <f t="shared" si="3"/>
        <v>75203</v>
      </c>
      <c r="O17" s="19">
        <f t="shared" si="3"/>
        <v>4701</v>
      </c>
      <c r="P17" s="17">
        <f t="shared" si="3"/>
        <v>1405</v>
      </c>
      <c r="Q17" s="19">
        <f t="shared" si="3"/>
        <v>6139</v>
      </c>
      <c r="R17" s="19">
        <f t="shared" si="3"/>
        <v>2381</v>
      </c>
      <c r="S17" s="19">
        <f t="shared" si="3"/>
        <v>779</v>
      </c>
      <c r="T17" s="19">
        <f t="shared" si="3"/>
        <v>294</v>
      </c>
      <c r="U17" s="19">
        <f t="shared" si="3"/>
        <v>19044</v>
      </c>
      <c r="V17" s="19">
        <f t="shared" si="3"/>
        <v>1315</v>
      </c>
      <c r="W17" s="27">
        <f t="shared" si="3"/>
        <v>209087</v>
      </c>
      <c r="X17" s="27">
        <f t="shared" si="3"/>
        <v>34414</v>
      </c>
      <c r="Y17" s="65">
        <f t="shared" si="3"/>
        <v>14939</v>
      </c>
      <c r="Z17" s="27">
        <f t="shared" si="3"/>
        <v>57738</v>
      </c>
      <c r="AA17" s="19">
        <f t="shared" si="3"/>
        <v>7848</v>
      </c>
      <c r="AB17" s="27">
        <f t="shared" si="3"/>
        <v>27568</v>
      </c>
      <c r="AC17" s="19">
        <f t="shared" si="3"/>
        <v>16674</v>
      </c>
      <c r="AD17" s="27">
        <f t="shared" si="3"/>
        <v>116203</v>
      </c>
      <c r="AE17" s="19">
        <f t="shared" si="3"/>
        <v>7709</v>
      </c>
      <c r="AF17" s="19">
        <f t="shared" si="3"/>
        <v>47155</v>
      </c>
      <c r="AG17" s="19">
        <f t="shared" si="3"/>
        <v>2901</v>
      </c>
      <c r="AH17" s="27">
        <f t="shared" si="3"/>
        <v>80827</v>
      </c>
      <c r="AI17" s="27">
        <f t="shared" si="3"/>
        <v>76002</v>
      </c>
      <c r="AJ17" s="19">
        <f t="shared" si="3"/>
        <v>22911</v>
      </c>
      <c r="AK17" s="19">
        <f t="shared" si="3"/>
        <v>18427</v>
      </c>
      <c r="AL17" s="19">
        <f t="shared" si="3"/>
        <v>16801</v>
      </c>
      <c r="AM17" s="19">
        <f t="shared" si="3"/>
        <v>19412</v>
      </c>
      <c r="AN17" s="19">
        <f t="shared" si="3"/>
        <v>27753</v>
      </c>
      <c r="AO17" s="19">
        <f t="shared" si="3"/>
        <v>19219</v>
      </c>
      <c r="AP17" s="27">
        <f t="shared" si="3"/>
        <v>113051</v>
      </c>
      <c r="AQ17" s="19">
        <f t="shared" si="3"/>
        <v>20784</v>
      </c>
      <c r="AR17" s="19">
        <f t="shared" si="3"/>
        <v>10134</v>
      </c>
      <c r="AS17" s="19">
        <f t="shared" si="3"/>
        <v>24160</v>
      </c>
      <c r="AT17" s="19">
        <f t="shared" si="3"/>
        <v>38456</v>
      </c>
      <c r="AU17" s="19">
        <f t="shared" si="3"/>
        <v>6054</v>
      </c>
      <c r="AV17" s="19">
        <f t="shared" si="3"/>
        <v>26648</v>
      </c>
      <c r="AW17" s="19">
        <f t="shared" si="3"/>
        <v>31254</v>
      </c>
      <c r="AX17" s="19">
        <f t="shared" si="3"/>
        <v>26772</v>
      </c>
      <c r="AY17" s="19">
        <f t="shared" si="3"/>
        <v>42599</v>
      </c>
      <c r="AZ17" s="19">
        <f t="shared" si="3"/>
        <v>2313</v>
      </c>
      <c r="BA17" s="19">
        <f t="shared" si="3"/>
        <v>6593</v>
      </c>
      <c r="BB17" s="19">
        <f t="shared" si="3"/>
        <v>24729</v>
      </c>
      <c r="BC17" s="19">
        <f t="shared" si="3"/>
        <v>3227</v>
      </c>
      <c r="BD17" s="66">
        <f t="shared" si="3"/>
        <v>1682</v>
      </c>
      <c r="BE17" s="185">
        <f t="shared" si="3"/>
        <v>1627804</v>
      </c>
      <c r="BF17" s="292"/>
      <c r="BG17" s="96" t="s">
        <v>110</v>
      </c>
    </row>
    <row r="18" spans="1:59" ht="13.5" customHeight="1" thickBot="1">
      <c r="A18" s="293"/>
      <c r="B18" s="63" t="s">
        <v>111</v>
      </c>
      <c r="C18" s="25">
        <f>C13+C17</f>
        <v>507159</v>
      </c>
      <c r="D18" s="201">
        <f>D13+D17</f>
        <v>3575552</v>
      </c>
      <c r="E18" s="112">
        <f aca="true" t="shared" si="4" ref="E18:BE18">E13+E17</f>
        <v>45619</v>
      </c>
      <c r="F18" s="113">
        <f t="shared" si="4"/>
        <v>13498</v>
      </c>
      <c r="G18" s="113">
        <f t="shared" si="4"/>
        <v>64569</v>
      </c>
      <c r="H18" s="113">
        <f t="shared" si="4"/>
        <v>5250</v>
      </c>
      <c r="I18" s="114">
        <f t="shared" si="4"/>
        <v>28917</v>
      </c>
      <c r="J18" s="115">
        <f t="shared" si="4"/>
        <v>172790</v>
      </c>
      <c r="K18" s="113">
        <f t="shared" si="4"/>
        <v>28374</v>
      </c>
      <c r="L18" s="113">
        <f t="shared" si="4"/>
        <v>14611</v>
      </c>
      <c r="M18" s="113">
        <f t="shared" si="4"/>
        <v>2080</v>
      </c>
      <c r="N18" s="115">
        <f t="shared" si="4"/>
        <v>230248</v>
      </c>
      <c r="O18" s="114">
        <f t="shared" si="4"/>
        <v>17269</v>
      </c>
      <c r="P18" s="113">
        <f t="shared" si="4"/>
        <v>2422</v>
      </c>
      <c r="Q18" s="113">
        <f t="shared" si="4"/>
        <v>12487</v>
      </c>
      <c r="R18" s="113">
        <f t="shared" si="4"/>
        <v>5268</v>
      </c>
      <c r="S18" s="113">
        <f t="shared" si="4"/>
        <v>2101</v>
      </c>
      <c r="T18" s="113">
        <f t="shared" si="4"/>
        <v>586</v>
      </c>
      <c r="U18" s="113">
        <f t="shared" si="4"/>
        <v>53055</v>
      </c>
      <c r="V18" s="113">
        <f t="shared" si="4"/>
        <v>1924</v>
      </c>
      <c r="W18" s="115">
        <f t="shared" si="4"/>
        <v>504094</v>
      </c>
      <c r="X18" s="115">
        <f t="shared" si="4"/>
        <v>78312</v>
      </c>
      <c r="Y18" s="113">
        <f t="shared" si="4"/>
        <v>36327</v>
      </c>
      <c r="Z18" s="115">
        <f t="shared" si="4"/>
        <v>128375</v>
      </c>
      <c r="AA18" s="113">
        <f t="shared" si="4"/>
        <v>16953</v>
      </c>
      <c r="AB18" s="115">
        <f t="shared" si="4"/>
        <v>74677</v>
      </c>
      <c r="AC18" s="113">
        <f t="shared" si="4"/>
        <v>33517</v>
      </c>
      <c r="AD18" s="115">
        <f t="shared" si="4"/>
        <v>344676</v>
      </c>
      <c r="AE18" s="113">
        <f t="shared" si="4"/>
        <v>20473</v>
      </c>
      <c r="AF18" s="113">
        <f t="shared" si="4"/>
        <v>126194</v>
      </c>
      <c r="AG18" s="113">
        <f t="shared" si="4"/>
        <v>11278</v>
      </c>
      <c r="AH18" s="115">
        <f t="shared" si="4"/>
        <v>217800</v>
      </c>
      <c r="AI18" s="115">
        <f t="shared" si="4"/>
        <v>146943</v>
      </c>
      <c r="AJ18" s="113">
        <f t="shared" si="4"/>
        <v>53413</v>
      </c>
      <c r="AK18" s="113">
        <f t="shared" si="4"/>
        <v>45064</v>
      </c>
      <c r="AL18" s="113">
        <f t="shared" si="4"/>
        <v>37295</v>
      </c>
      <c r="AM18" s="113">
        <f t="shared" si="4"/>
        <v>55563</v>
      </c>
      <c r="AN18" s="113">
        <f t="shared" si="4"/>
        <v>70152</v>
      </c>
      <c r="AO18" s="113">
        <f t="shared" si="4"/>
        <v>40728</v>
      </c>
      <c r="AP18" s="115">
        <f t="shared" si="4"/>
        <v>251453</v>
      </c>
      <c r="AQ18" s="113">
        <f t="shared" si="4"/>
        <v>41813</v>
      </c>
      <c r="AR18" s="113">
        <f t="shared" si="4"/>
        <v>19285</v>
      </c>
      <c r="AS18" s="113">
        <f t="shared" si="4"/>
        <v>47272</v>
      </c>
      <c r="AT18" s="113">
        <f t="shared" si="4"/>
        <v>76189</v>
      </c>
      <c r="AU18" s="113">
        <f t="shared" si="4"/>
        <v>16838</v>
      </c>
      <c r="AV18" s="113">
        <f t="shared" si="4"/>
        <v>54749</v>
      </c>
      <c r="AW18" s="113">
        <f t="shared" si="4"/>
        <v>79916</v>
      </c>
      <c r="AX18" s="113">
        <f t="shared" si="4"/>
        <v>62847</v>
      </c>
      <c r="AY18" s="113">
        <f t="shared" si="4"/>
        <v>101690</v>
      </c>
      <c r="AZ18" s="113">
        <f t="shared" si="4"/>
        <v>4910</v>
      </c>
      <c r="BA18" s="113">
        <f t="shared" si="4"/>
        <v>16504</v>
      </c>
      <c r="BB18" s="113">
        <f t="shared" si="4"/>
        <v>49596</v>
      </c>
      <c r="BC18" s="113">
        <f t="shared" si="4"/>
        <v>6086</v>
      </c>
      <c r="BD18" s="116">
        <f t="shared" si="4"/>
        <v>3502</v>
      </c>
      <c r="BE18" s="25">
        <f t="shared" si="4"/>
        <v>4082711</v>
      </c>
      <c r="BF18" s="292"/>
      <c r="BG18" s="97" t="s">
        <v>111</v>
      </c>
    </row>
    <row r="19" spans="1:59" ht="12.75" customHeight="1">
      <c r="A19" s="293"/>
      <c r="B19" s="16">
        <v>10</v>
      </c>
      <c r="C19" s="199">
        <v>74833</v>
      </c>
      <c r="D19" s="198">
        <v>437953</v>
      </c>
      <c r="E19" s="195">
        <v>4969</v>
      </c>
      <c r="F19" s="12">
        <v>1689</v>
      </c>
      <c r="G19" s="12">
        <v>7272</v>
      </c>
      <c r="H19" s="12">
        <v>507</v>
      </c>
      <c r="I19" s="12">
        <v>2882</v>
      </c>
      <c r="J19" s="133">
        <v>17624</v>
      </c>
      <c r="K19" s="12">
        <v>2687</v>
      </c>
      <c r="L19" s="12">
        <v>2041</v>
      </c>
      <c r="M19" s="12">
        <v>477</v>
      </c>
      <c r="N19" s="133">
        <v>17129</v>
      </c>
      <c r="O19" s="12">
        <v>3175</v>
      </c>
      <c r="P19" s="12">
        <v>257</v>
      </c>
      <c r="Q19" s="12">
        <v>1165</v>
      </c>
      <c r="R19" s="12">
        <v>687</v>
      </c>
      <c r="S19" s="12">
        <v>193</v>
      </c>
      <c r="T19" s="12">
        <v>44</v>
      </c>
      <c r="U19" s="12">
        <v>10965</v>
      </c>
      <c r="V19" s="12">
        <v>100</v>
      </c>
      <c r="W19" s="133">
        <v>66147</v>
      </c>
      <c r="X19" s="12">
        <v>10167</v>
      </c>
      <c r="Y19" s="12">
        <v>5028</v>
      </c>
      <c r="Z19" s="12">
        <v>11989</v>
      </c>
      <c r="AA19" s="12">
        <v>1606</v>
      </c>
      <c r="AB19" s="12">
        <v>11566</v>
      </c>
      <c r="AC19" s="12">
        <v>3878</v>
      </c>
      <c r="AD19" s="133">
        <v>40344</v>
      </c>
      <c r="AE19" s="12">
        <v>1927</v>
      </c>
      <c r="AF19" s="12">
        <v>14902</v>
      </c>
      <c r="AG19" s="12">
        <v>1408</v>
      </c>
      <c r="AH19" s="133">
        <v>27286</v>
      </c>
      <c r="AI19" s="12">
        <v>14714</v>
      </c>
      <c r="AJ19" s="12">
        <v>5758</v>
      </c>
      <c r="AK19" s="12">
        <v>6069</v>
      </c>
      <c r="AL19" s="12">
        <v>6593</v>
      </c>
      <c r="AM19" s="12">
        <v>10262</v>
      </c>
      <c r="AN19" s="12">
        <v>9366</v>
      </c>
      <c r="AO19" s="12">
        <v>5478</v>
      </c>
      <c r="AP19" s="133">
        <v>33728</v>
      </c>
      <c r="AQ19" s="12">
        <v>5951</v>
      </c>
      <c r="AR19" s="12">
        <v>2205</v>
      </c>
      <c r="AS19" s="12">
        <v>7027</v>
      </c>
      <c r="AT19" s="12">
        <v>10968</v>
      </c>
      <c r="AU19" s="192">
        <v>1748</v>
      </c>
      <c r="AV19" s="196">
        <v>6775</v>
      </c>
      <c r="AW19" s="12">
        <v>9917</v>
      </c>
      <c r="AX19" s="12">
        <v>8287</v>
      </c>
      <c r="AY19" s="12">
        <v>14355</v>
      </c>
      <c r="AZ19" s="12">
        <v>624</v>
      </c>
      <c r="BA19" s="12">
        <v>1886</v>
      </c>
      <c r="BB19" s="12">
        <v>4947</v>
      </c>
      <c r="BC19" s="12">
        <v>587</v>
      </c>
      <c r="BD19" s="12">
        <v>597</v>
      </c>
      <c r="BE19" s="193">
        <v>512786</v>
      </c>
      <c r="BF19" s="292"/>
      <c r="BG19" s="92">
        <v>10</v>
      </c>
    </row>
    <row r="20" spans="1:59" ht="12.75" customHeight="1">
      <c r="A20" s="293"/>
      <c r="B20" s="16">
        <v>11</v>
      </c>
      <c r="C20" s="199">
        <v>67087</v>
      </c>
      <c r="D20" s="134">
        <v>325209</v>
      </c>
      <c r="E20" s="195">
        <v>4275</v>
      </c>
      <c r="F20" s="12">
        <v>1127</v>
      </c>
      <c r="G20" s="12">
        <v>3509</v>
      </c>
      <c r="H20" s="12">
        <v>342</v>
      </c>
      <c r="I20" s="12">
        <v>2241</v>
      </c>
      <c r="J20" s="133">
        <v>16735</v>
      </c>
      <c r="K20" s="12">
        <v>1884</v>
      </c>
      <c r="L20" s="12">
        <v>2182</v>
      </c>
      <c r="M20" s="12">
        <v>117</v>
      </c>
      <c r="N20" s="133">
        <v>20465</v>
      </c>
      <c r="O20" s="12">
        <v>2202</v>
      </c>
      <c r="P20" s="12">
        <v>190</v>
      </c>
      <c r="Q20" s="12">
        <v>1065</v>
      </c>
      <c r="R20" s="12">
        <v>328</v>
      </c>
      <c r="S20" s="12">
        <v>249</v>
      </c>
      <c r="T20" s="12">
        <v>37</v>
      </c>
      <c r="U20" s="12">
        <v>6907</v>
      </c>
      <c r="V20" s="12">
        <v>72</v>
      </c>
      <c r="W20" s="133">
        <v>42533</v>
      </c>
      <c r="X20" s="12">
        <v>7950</v>
      </c>
      <c r="Y20" s="12">
        <v>4929</v>
      </c>
      <c r="Z20" s="12">
        <v>8040</v>
      </c>
      <c r="AA20" s="12">
        <v>1320</v>
      </c>
      <c r="AB20" s="12">
        <v>8091</v>
      </c>
      <c r="AC20" s="12">
        <v>3346</v>
      </c>
      <c r="AD20" s="133">
        <v>38380</v>
      </c>
      <c r="AE20" s="12">
        <v>1947</v>
      </c>
      <c r="AF20" s="12">
        <v>17060</v>
      </c>
      <c r="AG20" s="12">
        <v>1239</v>
      </c>
      <c r="AH20" s="133">
        <v>25308</v>
      </c>
      <c r="AI20" s="12">
        <v>10264</v>
      </c>
      <c r="AJ20" s="12">
        <v>4228</v>
      </c>
      <c r="AK20" s="12">
        <v>3796</v>
      </c>
      <c r="AL20" s="12">
        <v>3275</v>
      </c>
      <c r="AM20" s="12">
        <v>6705</v>
      </c>
      <c r="AN20" s="12">
        <v>7983</v>
      </c>
      <c r="AO20" s="12">
        <v>2658</v>
      </c>
      <c r="AP20" s="133">
        <v>18526</v>
      </c>
      <c r="AQ20" s="12">
        <v>2443</v>
      </c>
      <c r="AR20" s="12">
        <v>1249</v>
      </c>
      <c r="AS20" s="12">
        <v>2432</v>
      </c>
      <c r="AT20" s="12">
        <v>5580</v>
      </c>
      <c r="AU20" s="192">
        <v>1157</v>
      </c>
      <c r="AV20" s="196">
        <v>6171</v>
      </c>
      <c r="AW20" s="12">
        <v>7202</v>
      </c>
      <c r="AX20" s="12">
        <v>4499</v>
      </c>
      <c r="AY20" s="12">
        <v>8606</v>
      </c>
      <c r="AZ20" s="12">
        <v>371</v>
      </c>
      <c r="BA20" s="12">
        <v>1413</v>
      </c>
      <c r="BB20" s="12">
        <v>2051</v>
      </c>
      <c r="BC20" s="12">
        <v>219</v>
      </c>
      <c r="BD20" s="12">
        <v>311</v>
      </c>
      <c r="BE20" s="193">
        <v>392296</v>
      </c>
      <c r="BF20" s="292"/>
      <c r="BG20" s="92">
        <v>11</v>
      </c>
    </row>
    <row r="21" spans="1:59" ht="12.75" customHeight="1">
      <c r="A21" s="293"/>
      <c r="B21" s="16">
        <v>12</v>
      </c>
      <c r="C21" s="199">
        <v>64458</v>
      </c>
      <c r="D21" s="134">
        <v>342032</v>
      </c>
      <c r="E21" s="195">
        <v>3707</v>
      </c>
      <c r="F21" s="12">
        <v>1248</v>
      </c>
      <c r="G21" s="12">
        <v>2806</v>
      </c>
      <c r="H21" s="12">
        <v>566</v>
      </c>
      <c r="I21" s="12">
        <v>2605</v>
      </c>
      <c r="J21" s="133">
        <v>19734</v>
      </c>
      <c r="K21" s="12">
        <v>1895</v>
      </c>
      <c r="L21" s="12">
        <v>2269</v>
      </c>
      <c r="M21" s="12">
        <v>226</v>
      </c>
      <c r="N21" s="133">
        <v>25684</v>
      </c>
      <c r="O21" s="12">
        <v>1417</v>
      </c>
      <c r="P21" s="12">
        <v>296</v>
      </c>
      <c r="Q21" s="12">
        <v>1517</v>
      </c>
      <c r="R21" s="12">
        <v>380</v>
      </c>
      <c r="S21" s="12">
        <v>201</v>
      </c>
      <c r="T21" s="12">
        <v>37</v>
      </c>
      <c r="U21" s="12">
        <v>4065</v>
      </c>
      <c r="V21" s="12">
        <v>85</v>
      </c>
      <c r="W21" s="133">
        <v>46730</v>
      </c>
      <c r="X21" s="12">
        <v>6920</v>
      </c>
      <c r="Y21" s="12">
        <v>3426</v>
      </c>
      <c r="Z21" s="12">
        <v>6750</v>
      </c>
      <c r="AA21" s="12">
        <v>1100</v>
      </c>
      <c r="AB21" s="12">
        <v>9391</v>
      </c>
      <c r="AC21" s="12">
        <v>3440</v>
      </c>
      <c r="AD21" s="133">
        <v>46639</v>
      </c>
      <c r="AE21" s="12">
        <v>5358</v>
      </c>
      <c r="AF21" s="12">
        <v>14205</v>
      </c>
      <c r="AG21" s="12">
        <v>1656</v>
      </c>
      <c r="AH21" s="133">
        <v>25243</v>
      </c>
      <c r="AI21" s="12">
        <v>9920</v>
      </c>
      <c r="AJ21" s="12">
        <v>2996</v>
      </c>
      <c r="AK21" s="12">
        <v>4319</v>
      </c>
      <c r="AL21" s="12">
        <v>3010</v>
      </c>
      <c r="AM21" s="12">
        <v>8167</v>
      </c>
      <c r="AN21" s="12">
        <v>8058</v>
      </c>
      <c r="AO21" s="12">
        <v>2982</v>
      </c>
      <c r="AP21" s="133">
        <v>16592</v>
      </c>
      <c r="AQ21" s="12">
        <v>2390</v>
      </c>
      <c r="AR21" s="12">
        <v>1157</v>
      </c>
      <c r="AS21" s="12">
        <v>1876</v>
      </c>
      <c r="AT21" s="12">
        <v>5455</v>
      </c>
      <c r="AU21" s="192">
        <v>778</v>
      </c>
      <c r="AV21" s="196">
        <v>6401</v>
      </c>
      <c r="AW21" s="12">
        <v>7874</v>
      </c>
      <c r="AX21" s="12">
        <v>3149</v>
      </c>
      <c r="AY21" s="12">
        <v>9519</v>
      </c>
      <c r="AZ21" s="12">
        <v>958</v>
      </c>
      <c r="BA21" s="12">
        <v>1451</v>
      </c>
      <c r="BB21" s="12">
        <v>4554</v>
      </c>
      <c r="BC21" s="12">
        <v>433</v>
      </c>
      <c r="BD21" s="12">
        <v>397</v>
      </c>
      <c r="BE21" s="193">
        <v>406490</v>
      </c>
      <c r="BF21" s="292"/>
      <c r="BG21" s="92">
        <v>12</v>
      </c>
    </row>
    <row r="22" spans="1:59" ht="13.5" thickBot="1">
      <c r="A22" s="20"/>
      <c r="B22" s="21" t="s">
        <v>108</v>
      </c>
      <c r="C22" s="200">
        <f aca="true" t="shared" si="5" ref="C22:BE22">SUM(C19:C21)</f>
        <v>206378</v>
      </c>
      <c r="D22" s="124">
        <f>BE22-C22</f>
        <v>1105194</v>
      </c>
      <c r="E22" s="120">
        <f t="shared" si="5"/>
        <v>12951</v>
      </c>
      <c r="F22" s="73">
        <f t="shared" si="5"/>
        <v>4064</v>
      </c>
      <c r="G22" s="73">
        <f t="shared" si="5"/>
        <v>13587</v>
      </c>
      <c r="H22" s="75">
        <f t="shared" si="5"/>
        <v>1415</v>
      </c>
      <c r="I22" s="74">
        <f t="shared" si="5"/>
        <v>7728</v>
      </c>
      <c r="J22" s="27">
        <f t="shared" si="5"/>
        <v>54093</v>
      </c>
      <c r="K22" s="74">
        <f t="shared" si="5"/>
        <v>6466</v>
      </c>
      <c r="L22" s="74">
        <f t="shared" si="5"/>
        <v>6492</v>
      </c>
      <c r="M22" s="74">
        <f t="shared" si="5"/>
        <v>820</v>
      </c>
      <c r="N22" s="27">
        <f t="shared" si="5"/>
        <v>63278</v>
      </c>
      <c r="O22" s="73">
        <f t="shared" si="5"/>
        <v>6794</v>
      </c>
      <c r="P22" s="75">
        <f t="shared" si="5"/>
        <v>743</v>
      </c>
      <c r="Q22" s="73">
        <f t="shared" si="5"/>
        <v>3747</v>
      </c>
      <c r="R22" s="75">
        <f t="shared" si="5"/>
        <v>1395</v>
      </c>
      <c r="S22" s="73">
        <f t="shared" si="5"/>
        <v>643</v>
      </c>
      <c r="T22" s="75">
        <f t="shared" si="5"/>
        <v>118</v>
      </c>
      <c r="U22" s="73">
        <f t="shared" si="5"/>
        <v>21937</v>
      </c>
      <c r="V22" s="75">
        <f t="shared" si="5"/>
        <v>257</v>
      </c>
      <c r="W22" s="18">
        <f t="shared" si="5"/>
        <v>155410</v>
      </c>
      <c r="X22" s="28">
        <f t="shared" si="5"/>
        <v>25037</v>
      </c>
      <c r="Y22" s="73">
        <f t="shared" si="5"/>
        <v>13383</v>
      </c>
      <c r="Z22" s="28">
        <f t="shared" si="5"/>
        <v>26779</v>
      </c>
      <c r="AA22" s="73">
        <f t="shared" si="5"/>
        <v>4026</v>
      </c>
      <c r="AB22" s="28">
        <f t="shared" si="5"/>
        <v>29048</v>
      </c>
      <c r="AC22" s="73">
        <f t="shared" si="5"/>
        <v>10664</v>
      </c>
      <c r="AD22" s="28">
        <f t="shared" si="5"/>
        <v>125363</v>
      </c>
      <c r="AE22" s="73">
        <f t="shared" si="5"/>
        <v>9232</v>
      </c>
      <c r="AF22" s="26">
        <f t="shared" si="5"/>
        <v>46167</v>
      </c>
      <c r="AG22" s="73">
        <f t="shared" si="5"/>
        <v>4303</v>
      </c>
      <c r="AH22" s="28">
        <f t="shared" si="5"/>
        <v>77837</v>
      </c>
      <c r="AI22" s="18">
        <f t="shared" si="5"/>
        <v>34898</v>
      </c>
      <c r="AJ22" s="75">
        <f t="shared" si="5"/>
        <v>12982</v>
      </c>
      <c r="AK22" s="73">
        <f t="shared" si="5"/>
        <v>14184</v>
      </c>
      <c r="AL22" s="75">
        <f t="shared" si="5"/>
        <v>12878</v>
      </c>
      <c r="AM22" s="73">
        <f t="shared" si="5"/>
        <v>25134</v>
      </c>
      <c r="AN22" s="75">
        <f t="shared" si="5"/>
        <v>25407</v>
      </c>
      <c r="AO22" s="73">
        <f t="shared" si="5"/>
        <v>11118</v>
      </c>
      <c r="AP22" s="18">
        <f t="shared" si="5"/>
        <v>68846</v>
      </c>
      <c r="AQ22" s="73">
        <f t="shared" si="5"/>
        <v>10784</v>
      </c>
      <c r="AR22" s="73">
        <f t="shared" si="5"/>
        <v>4611</v>
      </c>
      <c r="AS22" s="73">
        <f t="shared" si="5"/>
        <v>11335</v>
      </c>
      <c r="AT22" s="73">
        <f t="shared" si="5"/>
        <v>22003</v>
      </c>
      <c r="AU22" s="73">
        <f t="shared" si="5"/>
        <v>3683</v>
      </c>
      <c r="AV22" s="73">
        <f t="shared" si="5"/>
        <v>19347</v>
      </c>
      <c r="AW22" s="73">
        <f t="shared" si="5"/>
        <v>24993</v>
      </c>
      <c r="AX22" s="73">
        <f t="shared" si="5"/>
        <v>15935</v>
      </c>
      <c r="AY22" s="73">
        <f t="shared" si="5"/>
        <v>32480</v>
      </c>
      <c r="AZ22" s="73">
        <f t="shared" si="5"/>
        <v>1953</v>
      </c>
      <c r="BA22" s="73">
        <f t="shared" si="5"/>
        <v>4750</v>
      </c>
      <c r="BB22" s="73">
        <f t="shared" si="5"/>
        <v>11552</v>
      </c>
      <c r="BC22" s="73">
        <f t="shared" si="5"/>
        <v>1239</v>
      </c>
      <c r="BD22" s="74">
        <f t="shared" si="5"/>
        <v>1305</v>
      </c>
      <c r="BE22" s="186">
        <f t="shared" si="5"/>
        <v>1311572</v>
      </c>
      <c r="BF22" s="187"/>
      <c r="BG22" s="96" t="s">
        <v>108</v>
      </c>
    </row>
    <row r="23" spans="1:59" ht="19.5" customHeight="1" thickBot="1">
      <c r="A23" s="29"/>
      <c r="B23" s="56" t="s">
        <v>120</v>
      </c>
      <c r="C23" s="25">
        <f>C18+C22</f>
        <v>713537</v>
      </c>
      <c r="D23" s="197">
        <f>D18+D22</f>
        <v>4680746</v>
      </c>
      <c r="E23" s="119">
        <f aca="true" t="shared" si="6" ref="E23:BE23">E18+E22</f>
        <v>58570</v>
      </c>
      <c r="F23" s="117">
        <f t="shared" si="6"/>
        <v>17562</v>
      </c>
      <c r="G23" s="117">
        <f t="shared" si="6"/>
        <v>78156</v>
      </c>
      <c r="H23" s="118">
        <f t="shared" si="6"/>
        <v>6665</v>
      </c>
      <c r="I23" s="115">
        <f t="shared" si="6"/>
        <v>36645</v>
      </c>
      <c r="J23" s="115">
        <f t="shared" si="6"/>
        <v>226883</v>
      </c>
      <c r="K23" s="115">
        <f t="shared" si="6"/>
        <v>34840</v>
      </c>
      <c r="L23" s="115">
        <f t="shared" si="6"/>
        <v>21103</v>
      </c>
      <c r="M23" s="115">
        <f t="shared" si="6"/>
        <v>2900</v>
      </c>
      <c r="N23" s="115">
        <f t="shared" si="6"/>
        <v>293526</v>
      </c>
      <c r="O23" s="117">
        <f t="shared" si="6"/>
        <v>24063</v>
      </c>
      <c r="P23" s="118">
        <f t="shared" si="6"/>
        <v>3165</v>
      </c>
      <c r="Q23" s="117">
        <f t="shared" si="6"/>
        <v>16234</v>
      </c>
      <c r="R23" s="118">
        <f t="shared" si="6"/>
        <v>6663</v>
      </c>
      <c r="S23" s="117">
        <f t="shared" si="6"/>
        <v>2744</v>
      </c>
      <c r="T23" s="118">
        <f t="shared" si="6"/>
        <v>704</v>
      </c>
      <c r="U23" s="117">
        <f t="shared" si="6"/>
        <v>74992</v>
      </c>
      <c r="V23" s="118">
        <f t="shared" si="6"/>
        <v>2181</v>
      </c>
      <c r="W23" s="117">
        <f t="shared" si="6"/>
        <v>659504</v>
      </c>
      <c r="X23" s="118">
        <f t="shared" si="6"/>
        <v>103349</v>
      </c>
      <c r="Y23" s="117">
        <f t="shared" si="6"/>
        <v>49710</v>
      </c>
      <c r="Z23" s="118">
        <f t="shared" si="6"/>
        <v>155154</v>
      </c>
      <c r="AA23" s="117">
        <f t="shared" si="6"/>
        <v>20979</v>
      </c>
      <c r="AB23" s="118">
        <f t="shared" si="6"/>
        <v>103725</v>
      </c>
      <c r="AC23" s="117">
        <f t="shared" si="6"/>
        <v>44181</v>
      </c>
      <c r="AD23" s="118">
        <f t="shared" si="6"/>
        <v>470039</v>
      </c>
      <c r="AE23" s="117">
        <f t="shared" si="6"/>
        <v>29705</v>
      </c>
      <c r="AF23" s="112">
        <f t="shared" si="6"/>
        <v>172361</v>
      </c>
      <c r="AG23" s="117">
        <f t="shared" si="6"/>
        <v>15581</v>
      </c>
      <c r="AH23" s="118">
        <f t="shared" si="6"/>
        <v>295637</v>
      </c>
      <c r="AI23" s="117">
        <f t="shared" si="6"/>
        <v>181841</v>
      </c>
      <c r="AJ23" s="118">
        <f t="shared" si="6"/>
        <v>66395</v>
      </c>
      <c r="AK23" s="117">
        <f t="shared" si="6"/>
        <v>59248</v>
      </c>
      <c r="AL23" s="118">
        <f t="shared" si="6"/>
        <v>50173</v>
      </c>
      <c r="AM23" s="117">
        <f t="shared" si="6"/>
        <v>80697</v>
      </c>
      <c r="AN23" s="118">
        <f t="shared" si="6"/>
        <v>95559</v>
      </c>
      <c r="AO23" s="115">
        <f t="shared" si="6"/>
        <v>51846</v>
      </c>
      <c r="AP23" s="115">
        <f t="shared" si="6"/>
        <v>320299</v>
      </c>
      <c r="AQ23" s="115">
        <f t="shared" si="6"/>
        <v>52597</v>
      </c>
      <c r="AR23" s="117">
        <f t="shared" si="6"/>
        <v>23896</v>
      </c>
      <c r="AS23" s="117">
        <f t="shared" si="6"/>
        <v>58607</v>
      </c>
      <c r="AT23" s="117">
        <f t="shared" si="6"/>
        <v>98192</v>
      </c>
      <c r="AU23" s="117">
        <f t="shared" si="6"/>
        <v>20521</v>
      </c>
      <c r="AV23" s="117">
        <f t="shared" si="6"/>
        <v>74096</v>
      </c>
      <c r="AW23" s="118">
        <f t="shared" si="6"/>
        <v>104909</v>
      </c>
      <c r="AX23" s="117">
        <f t="shared" si="6"/>
        <v>78782</v>
      </c>
      <c r="AY23" s="118">
        <f t="shared" si="6"/>
        <v>134170</v>
      </c>
      <c r="AZ23" s="115">
        <f t="shared" si="6"/>
        <v>6863</v>
      </c>
      <c r="BA23" s="117">
        <f t="shared" si="6"/>
        <v>21254</v>
      </c>
      <c r="BB23" s="118">
        <f t="shared" si="6"/>
        <v>61148</v>
      </c>
      <c r="BC23" s="117">
        <f t="shared" si="6"/>
        <v>7325</v>
      </c>
      <c r="BD23" s="118">
        <f t="shared" si="6"/>
        <v>4807</v>
      </c>
      <c r="BE23" s="84">
        <f t="shared" si="6"/>
        <v>5394283</v>
      </c>
      <c r="BF23" s="29"/>
      <c r="BG23" s="56" t="s">
        <v>120</v>
      </c>
    </row>
    <row r="24" spans="1:59" ht="21.75" customHeight="1">
      <c r="A24" s="54"/>
      <c r="B24" s="55"/>
      <c r="C24" s="52"/>
      <c r="D24" s="8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52"/>
      <c r="AF24" s="53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4"/>
      <c r="BG24" s="55"/>
    </row>
    <row r="25" spans="1:59" ht="18" customHeight="1" thickBot="1">
      <c r="A25" s="57"/>
      <c r="B25" s="58" t="s">
        <v>124</v>
      </c>
      <c r="C25" s="46"/>
      <c r="D25" s="86"/>
      <c r="E25" s="51"/>
      <c r="F25" s="47"/>
      <c r="G25" s="47"/>
      <c r="H25" s="48"/>
      <c r="I25" s="49"/>
      <c r="J25" s="49"/>
      <c r="K25" s="49"/>
      <c r="L25" s="49"/>
      <c r="M25" s="49"/>
      <c r="N25" s="49"/>
      <c r="O25" s="47"/>
      <c r="P25" s="48"/>
      <c r="Q25" s="47"/>
      <c r="R25" s="48"/>
      <c r="S25" s="47"/>
      <c r="T25" s="48"/>
      <c r="U25" s="47"/>
      <c r="V25" s="48"/>
      <c r="W25" s="47"/>
      <c r="X25" s="48"/>
      <c r="Y25" s="47"/>
      <c r="Z25" s="48"/>
      <c r="AA25" s="47"/>
      <c r="AB25" s="48"/>
      <c r="AC25" s="47"/>
      <c r="AD25" s="50"/>
      <c r="AE25" s="47"/>
      <c r="AF25" s="50"/>
      <c r="AG25" s="47"/>
      <c r="AH25" s="48"/>
      <c r="AI25" s="47"/>
      <c r="AJ25" s="48"/>
      <c r="AK25" s="47"/>
      <c r="AL25" s="48"/>
      <c r="AM25" s="47"/>
      <c r="AN25" s="48"/>
      <c r="AO25" s="47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48"/>
      <c r="BB25" s="48"/>
      <c r="BC25" s="48"/>
      <c r="BD25" s="48"/>
      <c r="BE25" s="85"/>
      <c r="BF25" s="57"/>
      <c r="BG25" s="58" t="s">
        <v>123</v>
      </c>
    </row>
    <row r="26" spans="1:59" ht="12.75">
      <c r="A26" s="294">
        <v>2013</v>
      </c>
      <c r="B26" s="151">
        <v>1</v>
      </c>
      <c r="C26" s="202">
        <v>51709</v>
      </c>
      <c r="D26" s="205">
        <f>BE26-C26</f>
        <v>222266</v>
      </c>
      <c r="E26" s="76">
        <v>2473</v>
      </c>
      <c r="F26" s="76">
        <v>629</v>
      </c>
      <c r="G26" s="76">
        <v>1855</v>
      </c>
      <c r="H26" s="76">
        <v>281</v>
      </c>
      <c r="I26" s="76">
        <v>1057</v>
      </c>
      <c r="J26" s="76">
        <v>10955</v>
      </c>
      <c r="K26" s="76">
        <v>876</v>
      </c>
      <c r="L26" s="76">
        <v>1163</v>
      </c>
      <c r="M26" s="76">
        <v>74</v>
      </c>
      <c r="N26" s="76">
        <v>13894</v>
      </c>
      <c r="O26" s="76">
        <v>627</v>
      </c>
      <c r="P26" s="76">
        <v>122</v>
      </c>
      <c r="Q26" s="77">
        <v>1072</v>
      </c>
      <c r="R26" s="77">
        <v>250</v>
      </c>
      <c r="S26" s="77">
        <v>78</v>
      </c>
      <c r="T26" s="77">
        <v>53</v>
      </c>
      <c r="U26" s="77">
        <v>2663</v>
      </c>
      <c r="V26" s="77">
        <v>183</v>
      </c>
      <c r="W26" s="77">
        <v>22111</v>
      </c>
      <c r="X26" s="77">
        <v>3691</v>
      </c>
      <c r="Y26" s="77">
        <v>1767</v>
      </c>
      <c r="Z26" s="77">
        <v>5192</v>
      </c>
      <c r="AA26" s="77">
        <v>676</v>
      </c>
      <c r="AB26" s="77">
        <v>4350</v>
      </c>
      <c r="AC26" s="77">
        <v>1848</v>
      </c>
      <c r="AD26" s="77">
        <v>56200</v>
      </c>
      <c r="AE26" s="77">
        <v>1793</v>
      </c>
      <c r="AF26" s="76">
        <v>10618</v>
      </c>
      <c r="AG26" s="76">
        <v>491</v>
      </c>
      <c r="AH26" s="76">
        <v>15157</v>
      </c>
      <c r="AI26" s="76">
        <v>4133</v>
      </c>
      <c r="AJ26" s="76">
        <v>1897</v>
      </c>
      <c r="AK26" s="76">
        <v>1986</v>
      </c>
      <c r="AL26" s="76">
        <v>1681</v>
      </c>
      <c r="AM26" s="76">
        <v>5551</v>
      </c>
      <c r="AN26" s="76">
        <v>4425</v>
      </c>
      <c r="AO26" s="76">
        <v>1111</v>
      </c>
      <c r="AP26" s="76">
        <v>8680</v>
      </c>
      <c r="AQ26" s="76">
        <v>2523</v>
      </c>
      <c r="AR26" s="76">
        <v>717</v>
      </c>
      <c r="AS26" s="76">
        <v>2383</v>
      </c>
      <c r="AT26" s="76">
        <v>3036</v>
      </c>
      <c r="AU26" s="76">
        <v>482</v>
      </c>
      <c r="AV26" s="76">
        <v>3817</v>
      </c>
      <c r="AW26" s="76">
        <v>4392</v>
      </c>
      <c r="AX26" s="76">
        <v>3087</v>
      </c>
      <c r="AY26" s="76">
        <v>4712</v>
      </c>
      <c r="AZ26" s="76">
        <v>309</v>
      </c>
      <c r="BA26" s="76">
        <v>1181</v>
      </c>
      <c r="BB26" s="76">
        <v>3566</v>
      </c>
      <c r="BC26" s="76">
        <v>274</v>
      </c>
      <c r="BD26" s="77">
        <v>124</v>
      </c>
      <c r="BE26" s="190">
        <v>273975</v>
      </c>
      <c r="BF26" s="294">
        <v>2013</v>
      </c>
      <c r="BG26" s="151">
        <v>1</v>
      </c>
    </row>
    <row r="27" spans="1:59" ht="12.75">
      <c r="A27" s="295"/>
      <c r="B27" s="92">
        <v>2</v>
      </c>
      <c r="C27" s="203">
        <v>54151</v>
      </c>
      <c r="D27" s="206">
        <f>BE27-C27</f>
        <v>210773</v>
      </c>
      <c r="E27" s="10">
        <v>3973</v>
      </c>
      <c r="F27" s="10">
        <v>800</v>
      </c>
      <c r="G27" s="10">
        <v>8028</v>
      </c>
      <c r="H27" s="10">
        <v>202</v>
      </c>
      <c r="I27" s="10">
        <v>1477</v>
      </c>
      <c r="J27" s="10">
        <v>12970</v>
      </c>
      <c r="K27" s="10">
        <v>1011</v>
      </c>
      <c r="L27" s="10">
        <v>1583</v>
      </c>
      <c r="M27" s="10">
        <v>71</v>
      </c>
      <c r="N27" s="10">
        <v>14378</v>
      </c>
      <c r="O27" s="10">
        <v>1089</v>
      </c>
      <c r="P27" s="10">
        <v>139</v>
      </c>
      <c r="Q27" s="11">
        <v>320</v>
      </c>
      <c r="R27" s="11">
        <v>197</v>
      </c>
      <c r="S27" s="11">
        <v>130</v>
      </c>
      <c r="T27" s="11">
        <v>18</v>
      </c>
      <c r="U27" s="11">
        <v>3048</v>
      </c>
      <c r="V27" s="11">
        <v>65</v>
      </c>
      <c r="W27" s="11">
        <v>26793</v>
      </c>
      <c r="X27" s="11">
        <v>4516</v>
      </c>
      <c r="Y27" s="11">
        <v>2017</v>
      </c>
      <c r="Z27" s="11">
        <v>6360</v>
      </c>
      <c r="AA27" s="11">
        <v>898</v>
      </c>
      <c r="AB27" s="11">
        <v>5203</v>
      </c>
      <c r="AC27" s="11">
        <v>2224</v>
      </c>
      <c r="AD27" s="11">
        <v>21708</v>
      </c>
      <c r="AE27" s="11">
        <v>1407</v>
      </c>
      <c r="AF27" s="10">
        <v>11942</v>
      </c>
      <c r="AG27" s="10">
        <v>920</v>
      </c>
      <c r="AH27" s="10">
        <v>19600</v>
      </c>
      <c r="AI27" s="10">
        <v>5010</v>
      </c>
      <c r="AJ27" s="10">
        <v>2096</v>
      </c>
      <c r="AK27" s="10">
        <v>2675</v>
      </c>
      <c r="AL27" s="10">
        <v>2512</v>
      </c>
      <c r="AM27" s="10">
        <v>3096</v>
      </c>
      <c r="AN27" s="10">
        <v>2973</v>
      </c>
      <c r="AO27" s="10">
        <v>1051</v>
      </c>
      <c r="AP27" s="10">
        <v>8125</v>
      </c>
      <c r="AQ27" s="10">
        <v>1834</v>
      </c>
      <c r="AR27" s="10">
        <v>659</v>
      </c>
      <c r="AS27" s="10">
        <v>1927</v>
      </c>
      <c r="AT27" s="10">
        <v>4497</v>
      </c>
      <c r="AU27" s="10">
        <v>638</v>
      </c>
      <c r="AV27" s="10">
        <v>3357</v>
      </c>
      <c r="AW27" s="10">
        <v>5382</v>
      </c>
      <c r="AX27" s="10">
        <v>2789</v>
      </c>
      <c r="AY27" s="10">
        <v>5649</v>
      </c>
      <c r="AZ27" s="10">
        <v>227</v>
      </c>
      <c r="BA27" s="10">
        <v>1201</v>
      </c>
      <c r="BB27" s="10">
        <v>1601</v>
      </c>
      <c r="BC27" s="10">
        <v>127</v>
      </c>
      <c r="BD27" s="11">
        <v>260</v>
      </c>
      <c r="BE27" s="193">
        <v>264924</v>
      </c>
      <c r="BF27" s="295"/>
      <c r="BG27" s="92">
        <v>2</v>
      </c>
    </row>
    <row r="28" spans="1:59" ht="13.5" thickBot="1">
      <c r="A28" s="295"/>
      <c r="B28" s="152">
        <v>3</v>
      </c>
      <c r="C28" s="203">
        <v>68625</v>
      </c>
      <c r="D28" s="207">
        <f>BE28-C28</f>
        <v>380457</v>
      </c>
      <c r="E28" s="208">
        <v>5445</v>
      </c>
      <c r="F28" s="10">
        <v>1353</v>
      </c>
      <c r="G28" s="10">
        <v>6780</v>
      </c>
      <c r="H28" s="10">
        <v>412</v>
      </c>
      <c r="I28" s="10">
        <v>2825</v>
      </c>
      <c r="J28" s="10">
        <v>18267</v>
      </c>
      <c r="K28" s="10">
        <v>2575</v>
      </c>
      <c r="L28" s="10">
        <v>2229</v>
      </c>
      <c r="M28" s="10">
        <v>207</v>
      </c>
      <c r="N28" s="10">
        <v>36487</v>
      </c>
      <c r="O28" s="10">
        <v>2315</v>
      </c>
      <c r="P28" s="10">
        <v>128</v>
      </c>
      <c r="Q28" s="11">
        <v>1155</v>
      </c>
      <c r="R28" s="11">
        <v>611</v>
      </c>
      <c r="S28" s="11">
        <v>196</v>
      </c>
      <c r="T28" s="11">
        <v>38</v>
      </c>
      <c r="U28" s="11">
        <v>7003</v>
      </c>
      <c r="V28" s="11">
        <v>84</v>
      </c>
      <c r="W28" s="11">
        <v>56169</v>
      </c>
      <c r="X28" s="11">
        <v>6784</v>
      </c>
      <c r="Y28" s="11">
        <v>4800</v>
      </c>
      <c r="Z28" s="11">
        <v>7735</v>
      </c>
      <c r="AA28" s="11">
        <v>1654</v>
      </c>
      <c r="AB28" s="11">
        <v>9536</v>
      </c>
      <c r="AC28" s="11">
        <v>3198</v>
      </c>
      <c r="AD28" s="11">
        <v>43534</v>
      </c>
      <c r="AE28" s="11">
        <v>3914</v>
      </c>
      <c r="AF28" s="10">
        <v>14165</v>
      </c>
      <c r="AG28" s="10">
        <v>989</v>
      </c>
      <c r="AH28" s="10">
        <v>24841</v>
      </c>
      <c r="AI28" s="10">
        <v>13979</v>
      </c>
      <c r="AJ28" s="10">
        <v>4667</v>
      </c>
      <c r="AK28" s="10">
        <v>5267</v>
      </c>
      <c r="AL28" s="10">
        <v>3601</v>
      </c>
      <c r="AM28" s="10">
        <v>8231</v>
      </c>
      <c r="AN28" s="10">
        <v>7687</v>
      </c>
      <c r="AO28" s="10">
        <v>2470</v>
      </c>
      <c r="AP28" s="10">
        <v>17757</v>
      </c>
      <c r="AQ28" s="10">
        <v>2817</v>
      </c>
      <c r="AR28" s="10">
        <v>2002</v>
      </c>
      <c r="AS28" s="10">
        <v>3839</v>
      </c>
      <c r="AT28" s="10">
        <v>6643</v>
      </c>
      <c r="AU28" s="10">
        <v>1415</v>
      </c>
      <c r="AV28" s="10">
        <v>6971</v>
      </c>
      <c r="AW28" s="10">
        <v>8164</v>
      </c>
      <c r="AX28" s="10">
        <v>4492</v>
      </c>
      <c r="AY28" s="10">
        <v>10020</v>
      </c>
      <c r="AZ28" s="10">
        <v>440</v>
      </c>
      <c r="BA28" s="10">
        <v>1799</v>
      </c>
      <c r="BB28" s="10">
        <v>2124</v>
      </c>
      <c r="BC28" s="10">
        <v>234</v>
      </c>
      <c r="BD28" s="11">
        <v>409</v>
      </c>
      <c r="BE28" s="193">
        <v>449082</v>
      </c>
      <c r="BF28" s="295"/>
      <c r="BG28" s="152">
        <v>3</v>
      </c>
    </row>
    <row r="29" spans="1:59" ht="12.75">
      <c r="A29" s="295"/>
      <c r="B29" s="153" t="s">
        <v>107</v>
      </c>
      <c r="C29" s="67">
        <f>SUM(C26:C28)</f>
        <v>174485</v>
      </c>
      <c r="D29" s="204">
        <f aca="true" t="shared" si="7" ref="D29:BE29">SUM(D26:D28)</f>
        <v>813496</v>
      </c>
      <c r="E29" s="210">
        <f t="shared" si="7"/>
        <v>11891</v>
      </c>
      <c r="F29" s="255">
        <f t="shared" si="7"/>
        <v>2782</v>
      </c>
      <c r="G29" s="210">
        <f t="shared" si="7"/>
        <v>16663</v>
      </c>
      <c r="H29" s="258">
        <f t="shared" si="7"/>
        <v>895</v>
      </c>
      <c r="I29" s="261">
        <f t="shared" si="7"/>
        <v>5359</v>
      </c>
      <c r="J29" s="258">
        <f t="shared" si="7"/>
        <v>42192</v>
      </c>
      <c r="K29" s="258">
        <f t="shared" si="7"/>
        <v>4462</v>
      </c>
      <c r="L29" s="258">
        <f t="shared" si="7"/>
        <v>4975</v>
      </c>
      <c r="M29" s="258">
        <f t="shared" si="7"/>
        <v>352</v>
      </c>
      <c r="N29" s="258">
        <f t="shared" si="7"/>
        <v>64759</v>
      </c>
      <c r="O29" s="258">
        <f t="shared" si="7"/>
        <v>4031</v>
      </c>
      <c r="P29" s="258">
        <f t="shared" si="7"/>
        <v>389</v>
      </c>
      <c r="Q29" s="258">
        <f t="shared" si="7"/>
        <v>2547</v>
      </c>
      <c r="R29" s="258">
        <f t="shared" si="7"/>
        <v>1058</v>
      </c>
      <c r="S29" s="258">
        <f t="shared" si="7"/>
        <v>404</v>
      </c>
      <c r="T29" s="258">
        <f t="shared" si="7"/>
        <v>109</v>
      </c>
      <c r="U29" s="258">
        <f t="shared" si="7"/>
        <v>12714</v>
      </c>
      <c r="V29" s="258">
        <f t="shared" si="7"/>
        <v>332</v>
      </c>
      <c r="W29" s="258">
        <f t="shared" si="7"/>
        <v>105073</v>
      </c>
      <c r="X29" s="258">
        <f t="shared" si="7"/>
        <v>14991</v>
      </c>
      <c r="Y29" s="258">
        <f t="shared" si="7"/>
        <v>8584</v>
      </c>
      <c r="Z29" s="258">
        <f t="shared" si="7"/>
        <v>19287</v>
      </c>
      <c r="AA29" s="258">
        <f t="shared" si="7"/>
        <v>3228</v>
      </c>
      <c r="AB29" s="258">
        <f t="shared" si="7"/>
        <v>19089</v>
      </c>
      <c r="AC29" s="258">
        <f t="shared" si="7"/>
        <v>7270</v>
      </c>
      <c r="AD29" s="258">
        <f t="shared" si="7"/>
        <v>121442</v>
      </c>
      <c r="AE29" s="258">
        <f t="shared" si="7"/>
        <v>7114</v>
      </c>
      <c r="AF29" s="258">
        <f t="shared" si="7"/>
        <v>36725</v>
      </c>
      <c r="AG29" s="261">
        <f t="shared" si="7"/>
        <v>2400</v>
      </c>
      <c r="AH29" s="210">
        <f t="shared" si="7"/>
        <v>59598</v>
      </c>
      <c r="AI29" s="261">
        <f t="shared" si="7"/>
        <v>23122</v>
      </c>
      <c r="AJ29" s="210">
        <f t="shared" si="7"/>
        <v>8660</v>
      </c>
      <c r="AK29" s="261">
        <f t="shared" si="7"/>
        <v>9928</v>
      </c>
      <c r="AL29" s="210">
        <f t="shared" si="7"/>
        <v>7794</v>
      </c>
      <c r="AM29" s="261">
        <f t="shared" si="7"/>
        <v>16878</v>
      </c>
      <c r="AN29" s="261">
        <f t="shared" si="7"/>
        <v>15085</v>
      </c>
      <c r="AO29" s="210">
        <f t="shared" si="7"/>
        <v>4632</v>
      </c>
      <c r="AP29" s="261">
        <f t="shared" si="7"/>
        <v>34562</v>
      </c>
      <c r="AQ29" s="210">
        <f t="shared" si="7"/>
        <v>7174</v>
      </c>
      <c r="AR29" s="261">
        <f t="shared" si="7"/>
        <v>3378</v>
      </c>
      <c r="AS29" s="210">
        <f t="shared" si="7"/>
        <v>8149</v>
      </c>
      <c r="AT29" s="261">
        <f t="shared" si="7"/>
        <v>14176</v>
      </c>
      <c r="AU29" s="210">
        <f t="shared" si="7"/>
        <v>2535</v>
      </c>
      <c r="AV29" s="261">
        <f t="shared" si="7"/>
        <v>14145</v>
      </c>
      <c r="AW29" s="210">
        <f t="shared" si="7"/>
        <v>17938</v>
      </c>
      <c r="AX29" s="261">
        <f t="shared" si="7"/>
        <v>10368</v>
      </c>
      <c r="AY29" s="210">
        <f t="shared" si="7"/>
        <v>20381</v>
      </c>
      <c r="AZ29" s="258">
        <f t="shared" si="7"/>
        <v>976</v>
      </c>
      <c r="BA29" s="261">
        <f t="shared" si="7"/>
        <v>4181</v>
      </c>
      <c r="BB29" s="258">
        <f t="shared" si="7"/>
        <v>7291</v>
      </c>
      <c r="BC29" s="261">
        <f t="shared" si="7"/>
        <v>635</v>
      </c>
      <c r="BD29" s="258">
        <f t="shared" si="7"/>
        <v>793</v>
      </c>
      <c r="BE29" s="217">
        <f t="shared" si="7"/>
        <v>987981</v>
      </c>
      <c r="BF29" s="295"/>
      <c r="BG29" s="153" t="s">
        <v>107</v>
      </c>
    </row>
    <row r="30" spans="1:59" s="15" customFormat="1" ht="12.75">
      <c r="A30" s="295"/>
      <c r="B30" s="154" t="s">
        <v>121</v>
      </c>
      <c r="C30" s="68">
        <f>C29/C8*100</f>
        <v>109.69415019017383</v>
      </c>
      <c r="D30" s="68">
        <f aca="true" t="shared" si="8" ref="D30:BE30">D29/D8*100</f>
        <v>101.89856689952515</v>
      </c>
      <c r="E30" s="211">
        <f t="shared" si="8"/>
        <v>95.93384429205325</v>
      </c>
      <c r="F30" s="256">
        <f t="shared" si="8"/>
        <v>108.41777084957131</v>
      </c>
      <c r="G30" s="211">
        <f t="shared" si="8"/>
        <v>164.08665681930083</v>
      </c>
      <c r="H30" s="259">
        <f t="shared" si="8"/>
        <v>87.14703018500487</v>
      </c>
      <c r="I30" s="262">
        <f t="shared" si="8"/>
        <v>97.34786557674842</v>
      </c>
      <c r="J30" s="259">
        <f t="shared" si="8"/>
        <v>103.52086758102902</v>
      </c>
      <c r="K30" s="259">
        <f t="shared" si="8"/>
        <v>64.33102652825836</v>
      </c>
      <c r="L30" s="259">
        <f t="shared" si="8"/>
        <v>107.08136030994405</v>
      </c>
      <c r="M30" s="259">
        <f t="shared" si="8"/>
        <v>122.22222222222223</v>
      </c>
      <c r="N30" s="259">
        <f t="shared" si="8"/>
        <v>87.97462335792206</v>
      </c>
      <c r="O30" s="259">
        <f t="shared" si="8"/>
        <v>79.49122461053047</v>
      </c>
      <c r="P30" s="259">
        <f t="shared" si="8"/>
        <v>74.95183044315993</v>
      </c>
      <c r="Q30" s="259">
        <f t="shared" si="8"/>
        <v>115.09263443289652</v>
      </c>
      <c r="R30" s="259">
        <f t="shared" si="8"/>
        <v>107.19351570415401</v>
      </c>
      <c r="S30" s="259">
        <f t="shared" si="8"/>
        <v>75.65543071161048</v>
      </c>
      <c r="T30" s="259">
        <f t="shared" si="8"/>
        <v>91.59663865546219</v>
      </c>
      <c r="U30" s="259">
        <f t="shared" si="8"/>
        <v>88.23039555863983</v>
      </c>
      <c r="V30" s="259">
        <f t="shared" si="8"/>
        <v>140.084388185654</v>
      </c>
      <c r="W30" s="259">
        <f t="shared" si="8"/>
        <v>101.52765431144437</v>
      </c>
      <c r="X30" s="259">
        <f t="shared" si="8"/>
        <v>90.29091128109378</v>
      </c>
      <c r="Y30" s="259">
        <f t="shared" si="8"/>
        <v>120.0727374457966</v>
      </c>
      <c r="Z30" s="259">
        <f t="shared" si="8"/>
        <v>88.12080230273679</v>
      </c>
      <c r="AA30" s="259">
        <f t="shared" si="8"/>
        <v>96.47340107591154</v>
      </c>
      <c r="AB30" s="259">
        <f t="shared" si="8"/>
        <v>109.24230284994849</v>
      </c>
      <c r="AC30" s="259">
        <f t="shared" si="8"/>
        <v>116.3572343149808</v>
      </c>
      <c r="AD30" s="259">
        <f t="shared" si="8"/>
        <v>116.19020283199389</v>
      </c>
      <c r="AE30" s="259">
        <f t="shared" si="8"/>
        <v>93.9513998943476</v>
      </c>
      <c r="AF30" s="259">
        <f t="shared" si="8"/>
        <v>98.70719776380153</v>
      </c>
      <c r="AG30" s="262">
        <f t="shared" si="8"/>
        <v>71.2166172106825</v>
      </c>
      <c r="AH30" s="211">
        <f t="shared" si="8"/>
        <v>97.46835443037975</v>
      </c>
      <c r="AI30" s="262">
        <f t="shared" si="8"/>
        <v>92.21504347132488</v>
      </c>
      <c r="AJ30" s="211">
        <f t="shared" si="8"/>
        <v>108.20942146694989</v>
      </c>
      <c r="AK30" s="262">
        <f t="shared" si="8"/>
        <v>127.1516393442623</v>
      </c>
      <c r="AL30" s="211">
        <f t="shared" si="8"/>
        <v>116.17230585780295</v>
      </c>
      <c r="AM30" s="262">
        <f t="shared" si="8"/>
        <v>113.61831033322115</v>
      </c>
      <c r="AN30" s="262">
        <f t="shared" si="8"/>
        <v>85.92993449159783</v>
      </c>
      <c r="AO30" s="211">
        <f t="shared" si="8"/>
        <v>100.21635655560364</v>
      </c>
      <c r="AP30" s="262">
        <f t="shared" si="8"/>
        <v>100.33093358104969</v>
      </c>
      <c r="AQ30" s="211">
        <f t="shared" si="8"/>
        <v>115.04169339320076</v>
      </c>
      <c r="AR30" s="262">
        <f t="shared" si="8"/>
        <v>151.07334525939177</v>
      </c>
      <c r="AS30" s="211">
        <f t="shared" si="8"/>
        <v>128.0886513674945</v>
      </c>
      <c r="AT30" s="262">
        <f t="shared" si="8"/>
        <v>127.32171726243936</v>
      </c>
      <c r="AU30" s="211">
        <f t="shared" si="8"/>
        <v>117.96184271754304</v>
      </c>
      <c r="AV30" s="262">
        <f t="shared" si="8"/>
        <v>126.23828647925033</v>
      </c>
      <c r="AW30" s="211">
        <f t="shared" si="8"/>
        <v>89.07537987883603</v>
      </c>
      <c r="AX30" s="262">
        <f t="shared" si="8"/>
        <v>84.4230925820373</v>
      </c>
      <c r="AY30" s="211">
        <f t="shared" si="8"/>
        <v>88.49376926750901</v>
      </c>
      <c r="AZ30" s="259">
        <f t="shared" si="8"/>
        <v>104.72103004291846</v>
      </c>
      <c r="BA30" s="262">
        <f t="shared" si="8"/>
        <v>112.51345532831</v>
      </c>
      <c r="BB30" s="259">
        <f t="shared" si="8"/>
        <v>107.99881499037181</v>
      </c>
      <c r="BC30" s="262">
        <f t="shared" si="8"/>
        <v>99.21875</v>
      </c>
      <c r="BD30" s="259">
        <f t="shared" si="8"/>
        <v>170.53763440860214</v>
      </c>
      <c r="BE30" s="218">
        <f t="shared" si="8"/>
        <v>103.19374057346742</v>
      </c>
      <c r="BF30" s="295"/>
      <c r="BG30" s="154" t="s">
        <v>121</v>
      </c>
    </row>
    <row r="31" spans="1:59" s="15" customFormat="1" ht="13.5" thickBot="1">
      <c r="A31" s="295"/>
      <c r="B31" s="155" t="s">
        <v>122</v>
      </c>
      <c r="C31" s="69">
        <f>C29-C8</f>
        <v>15420</v>
      </c>
      <c r="D31" s="69">
        <f aca="true" t="shared" si="9" ref="D31:BE31">D29-D8</f>
        <v>15157</v>
      </c>
      <c r="E31" s="212">
        <f t="shared" si="9"/>
        <v>-504</v>
      </c>
      <c r="F31" s="257">
        <f t="shared" si="9"/>
        <v>216</v>
      </c>
      <c r="G31" s="212">
        <f t="shared" si="9"/>
        <v>6508</v>
      </c>
      <c r="H31" s="260">
        <f t="shared" si="9"/>
        <v>-132</v>
      </c>
      <c r="I31" s="263">
        <f t="shared" si="9"/>
        <v>-146</v>
      </c>
      <c r="J31" s="260">
        <f t="shared" si="9"/>
        <v>1435</v>
      </c>
      <c r="K31" s="260">
        <f t="shared" si="9"/>
        <v>-2474</v>
      </c>
      <c r="L31" s="260">
        <f t="shared" si="9"/>
        <v>329</v>
      </c>
      <c r="M31" s="260">
        <f t="shared" si="9"/>
        <v>64</v>
      </c>
      <c r="N31" s="260">
        <f t="shared" si="9"/>
        <v>-8852</v>
      </c>
      <c r="O31" s="260">
        <f t="shared" si="9"/>
        <v>-1040</v>
      </c>
      <c r="P31" s="260">
        <f t="shared" si="9"/>
        <v>-130</v>
      </c>
      <c r="Q31" s="260">
        <f t="shared" si="9"/>
        <v>334</v>
      </c>
      <c r="R31" s="260">
        <f t="shared" si="9"/>
        <v>71</v>
      </c>
      <c r="S31" s="260">
        <f t="shared" si="9"/>
        <v>-130</v>
      </c>
      <c r="T31" s="260">
        <f t="shared" si="9"/>
        <v>-10</v>
      </c>
      <c r="U31" s="260">
        <f t="shared" si="9"/>
        <v>-1696</v>
      </c>
      <c r="V31" s="260">
        <f t="shared" si="9"/>
        <v>95</v>
      </c>
      <c r="W31" s="260">
        <f t="shared" si="9"/>
        <v>1581</v>
      </c>
      <c r="X31" s="260">
        <f t="shared" si="9"/>
        <v>-1612</v>
      </c>
      <c r="Y31" s="260">
        <f t="shared" si="9"/>
        <v>1435</v>
      </c>
      <c r="Z31" s="260">
        <f t="shared" si="9"/>
        <v>-2600</v>
      </c>
      <c r="AA31" s="260">
        <f t="shared" si="9"/>
        <v>-118</v>
      </c>
      <c r="AB31" s="260">
        <f t="shared" si="9"/>
        <v>1615</v>
      </c>
      <c r="AC31" s="260">
        <f t="shared" si="9"/>
        <v>1022</v>
      </c>
      <c r="AD31" s="260">
        <f t="shared" si="9"/>
        <v>16922</v>
      </c>
      <c r="AE31" s="260">
        <f t="shared" si="9"/>
        <v>-458</v>
      </c>
      <c r="AF31" s="260">
        <f t="shared" si="9"/>
        <v>-481</v>
      </c>
      <c r="AG31" s="263">
        <f t="shared" si="9"/>
        <v>-970</v>
      </c>
      <c r="AH31" s="212">
        <f t="shared" si="9"/>
        <v>-1548</v>
      </c>
      <c r="AI31" s="263">
        <f t="shared" si="9"/>
        <v>-1952</v>
      </c>
      <c r="AJ31" s="212">
        <f t="shared" si="9"/>
        <v>657</v>
      </c>
      <c r="AK31" s="263">
        <f t="shared" si="9"/>
        <v>2120</v>
      </c>
      <c r="AL31" s="212">
        <f t="shared" si="9"/>
        <v>1085</v>
      </c>
      <c r="AM31" s="263">
        <f t="shared" si="9"/>
        <v>2023</v>
      </c>
      <c r="AN31" s="263">
        <f t="shared" si="9"/>
        <v>-2470</v>
      </c>
      <c r="AO31" s="212">
        <f t="shared" si="9"/>
        <v>10</v>
      </c>
      <c r="AP31" s="263">
        <f t="shared" si="9"/>
        <v>114</v>
      </c>
      <c r="AQ31" s="212">
        <f t="shared" si="9"/>
        <v>938</v>
      </c>
      <c r="AR31" s="263">
        <f t="shared" si="9"/>
        <v>1142</v>
      </c>
      <c r="AS31" s="212">
        <f t="shared" si="9"/>
        <v>1787</v>
      </c>
      <c r="AT31" s="263">
        <f t="shared" si="9"/>
        <v>3042</v>
      </c>
      <c r="AU31" s="212">
        <f t="shared" si="9"/>
        <v>386</v>
      </c>
      <c r="AV31" s="263">
        <f t="shared" si="9"/>
        <v>2940</v>
      </c>
      <c r="AW31" s="212">
        <f t="shared" si="9"/>
        <v>-2200</v>
      </c>
      <c r="AX31" s="263">
        <f t="shared" si="9"/>
        <v>-1913</v>
      </c>
      <c r="AY31" s="212">
        <f t="shared" si="9"/>
        <v>-2650</v>
      </c>
      <c r="AZ31" s="260">
        <f t="shared" si="9"/>
        <v>44</v>
      </c>
      <c r="BA31" s="263">
        <f t="shared" si="9"/>
        <v>465</v>
      </c>
      <c r="BB31" s="260">
        <f t="shared" si="9"/>
        <v>540</v>
      </c>
      <c r="BC31" s="263">
        <f t="shared" si="9"/>
        <v>-5</v>
      </c>
      <c r="BD31" s="260">
        <f t="shared" si="9"/>
        <v>328</v>
      </c>
      <c r="BE31" s="219">
        <f t="shared" si="9"/>
        <v>30577</v>
      </c>
      <c r="BF31" s="295"/>
      <c r="BG31" s="155" t="s">
        <v>122</v>
      </c>
    </row>
    <row r="32" spans="1:59" ht="12.75">
      <c r="A32" s="295"/>
      <c r="B32" s="151">
        <v>4</v>
      </c>
      <c r="C32" s="79">
        <v>64995</v>
      </c>
      <c r="D32" s="160">
        <f>BE32-C32</f>
        <v>403736</v>
      </c>
      <c r="E32" s="161">
        <v>6650</v>
      </c>
      <c r="F32" s="10">
        <v>1707</v>
      </c>
      <c r="G32" s="161">
        <v>6396</v>
      </c>
      <c r="H32" s="10">
        <v>503</v>
      </c>
      <c r="I32" s="161">
        <v>5139</v>
      </c>
      <c r="J32" s="14">
        <v>20672</v>
      </c>
      <c r="K32" s="161">
        <v>1524</v>
      </c>
      <c r="L32" s="11">
        <v>1724</v>
      </c>
      <c r="M32" s="11">
        <v>440</v>
      </c>
      <c r="N32" s="264">
        <v>40317</v>
      </c>
      <c r="O32" s="11">
        <v>3429</v>
      </c>
      <c r="P32" s="11">
        <v>201</v>
      </c>
      <c r="Q32" s="11">
        <v>894</v>
      </c>
      <c r="R32" s="11">
        <v>463</v>
      </c>
      <c r="S32" s="11">
        <v>179</v>
      </c>
      <c r="T32" s="11">
        <v>30</v>
      </c>
      <c r="U32" s="11">
        <v>6332</v>
      </c>
      <c r="V32" s="11">
        <v>74</v>
      </c>
      <c r="W32" s="264">
        <v>49145</v>
      </c>
      <c r="X32" s="265">
        <v>8592</v>
      </c>
      <c r="Y32" s="11">
        <v>5152</v>
      </c>
      <c r="Z32" s="11">
        <v>11648</v>
      </c>
      <c r="AA32" s="11">
        <v>1658</v>
      </c>
      <c r="AB32" s="265">
        <v>8955</v>
      </c>
      <c r="AC32" s="11">
        <v>4421</v>
      </c>
      <c r="AD32" s="264">
        <v>49551</v>
      </c>
      <c r="AE32" s="11">
        <v>1402</v>
      </c>
      <c r="AF32" s="11">
        <v>12282</v>
      </c>
      <c r="AG32" s="10">
        <v>1391</v>
      </c>
      <c r="AH32" s="274">
        <v>23629</v>
      </c>
      <c r="AI32" s="14">
        <v>9661</v>
      </c>
      <c r="AJ32" s="161">
        <v>9565</v>
      </c>
      <c r="AK32" s="10">
        <v>5899</v>
      </c>
      <c r="AL32" s="161">
        <v>4887</v>
      </c>
      <c r="AM32" s="10">
        <v>8371</v>
      </c>
      <c r="AN32" s="10">
        <v>7711</v>
      </c>
      <c r="AO32" s="161">
        <v>3838</v>
      </c>
      <c r="AP32" s="14">
        <v>24243</v>
      </c>
      <c r="AQ32" s="161">
        <v>4148</v>
      </c>
      <c r="AR32" s="10">
        <v>1462</v>
      </c>
      <c r="AS32" s="161">
        <v>4261</v>
      </c>
      <c r="AT32" s="10">
        <v>7254</v>
      </c>
      <c r="AU32" s="161">
        <v>1668</v>
      </c>
      <c r="AV32" s="10">
        <v>4891</v>
      </c>
      <c r="AW32" s="161">
        <v>6953</v>
      </c>
      <c r="AX32" s="10">
        <v>5782</v>
      </c>
      <c r="AY32" s="161">
        <v>12487</v>
      </c>
      <c r="AZ32" s="11">
        <v>507</v>
      </c>
      <c r="BA32" s="10">
        <v>1806</v>
      </c>
      <c r="BB32" s="11">
        <v>3184</v>
      </c>
      <c r="BC32" s="10">
        <v>381</v>
      </c>
      <c r="BD32" s="11">
        <v>277</v>
      </c>
      <c r="BE32" s="160">
        <v>468731</v>
      </c>
      <c r="BF32" s="295"/>
      <c r="BG32" s="151">
        <v>4</v>
      </c>
    </row>
    <row r="33" spans="1:59" ht="12.75">
      <c r="A33" s="295"/>
      <c r="B33" s="92">
        <v>5</v>
      </c>
      <c r="C33" s="79">
        <v>67951</v>
      </c>
      <c r="D33" s="160">
        <f>BE33-C33</f>
        <v>486961</v>
      </c>
      <c r="E33" s="161">
        <v>5653</v>
      </c>
      <c r="F33" s="10">
        <v>2393</v>
      </c>
      <c r="G33" s="161">
        <v>8072</v>
      </c>
      <c r="H33" s="10">
        <v>617</v>
      </c>
      <c r="I33" s="161">
        <v>4876</v>
      </c>
      <c r="J33" s="14">
        <v>25385</v>
      </c>
      <c r="K33" s="161">
        <v>1873</v>
      </c>
      <c r="L33" s="11">
        <v>1806</v>
      </c>
      <c r="M33" s="11">
        <v>343</v>
      </c>
      <c r="N33" s="264">
        <v>19637</v>
      </c>
      <c r="O33" s="11">
        <v>2570</v>
      </c>
      <c r="P33" s="11">
        <v>138</v>
      </c>
      <c r="Q33" s="11">
        <v>1013</v>
      </c>
      <c r="R33" s="11">
        <v>419</v>
      </c>
      <c r="S33" s="11">
        <v>215</v>
      </c>
      <c r="T33" s="11">
        <v>48</v>
      </c>
      <c r="U33" s="11">
        <v>7760</v>
      </c>
      <c r="V33" s="11">
        <v>106</v>
      </c>
      <c r="W33" s="264">
        <v>70961</v>
      </c>
      <c r="X33" s="265">
        <v>10017</v>
      </c>
      <c r="Y33" s="11">
        <v>5758</v>
      </c>
      <c r="Z33" s="11">
        <v>21570</v>
      </c>
      <c r="AA33" s="11">
        <v>1871</v>
      </c>
      <c r="AB33" s="265">
        <v>11594</v>
      </c>
      <c r="AC33" s="11">
        <v>3669</v>
      </c>
      <c r="AD33" s="264">
        <v>54795</v>
      </c>
      <c r="AE33" s="11">
        <v>1798</v>
      </c>
      <c r="AF33" s="11">
        <v>16273</v>
      </c>
      <c r="AG33" s="10">
        <v>1636</v>
      </c>
      <c r="AH33" s="274">
        <v>27380</v>
      </c>
      <c r="AI33" s="14">
        <v>10253</v>
      </c>
      <c r="AJ33" s="161">
        <v>10252</v>
      </c>
      <c r="AK33" s="10">
        <v>7973</v>
      </c>
      <c r="AL33" s="161">
        <v>5072</v>
      </c>
      <c r="AM33" s="10">
        <v>11864</v>
      </c>
      <c r="AN33" s="10">
        <v>9266</v>
      </c>
      <c r="AO33" s="161">
        <v>6310</v>
      </c>
      <c r="AP33" s="14">
        <v>38480</v>
      </c>
      <c r="AQ33" s="161">
        <v>6137</v>
      </c>
      <c r="AR33" s="10">
        <v>2032</v>
      </c>
      <c r="AS33" s="161">
        <v>7177</v>
      </c>
      <c r="AT33" s="10">
        <v>9121</v>
      </c>
      <c r="AU33" s="161">
        <v>3491</v>
      </c>
      <c r="AV33" s="10">
        <v>7079</v>
      </c>
      <c r="AW33" s="161">
        <v>8578</v>
      </c>
      <c r="AX33" s="10">
        <v>8380</v>
      </c>
      <c r="AY33" s="161">
        <v>15300</v>
      </c>
      <c r="AZ33" s="11">
        <v>677</v>
      </c>
      <c r="BA33" s="10">
        <v>1927</v>
      </c>
      <c r="BB33" s="11">
        <v>6382</v>
      </c>
      <c r="BC33" s="10">
        <v>710</v>
      </c>
      <c r="BD33" s="11">
        <v>254</v>
      </c>
      <c r="BE33" s="160">
        <v>554912</v>
      </c>
      <c r="BF33" s="295"/>
      <c r="BG33" s="92">
        <v>5</v>
      </c>
    </row>
    <row r="34" spans="1:59" ht="12.75">
      <c r="A34" s="295"/>
      <c r="B34" s="156">
        <v>6</v>
      </c>
      <c r="C34" s="79">
        <v>60724</v>
      </c>
      <c r="D34" s="160">
        <f>BE34-C34</f>
        <v>414436</v>
      </c>
      <c r="E34" s="161">
        <v>4087</v>
      </c>
      <c r="F34" s="10">
        <v>1368</v>
      </c>
      <c r="G34" s="161">
        <v>4811</v>
      </c>
      <c r="H34" s="10">
        <v>815</v>
      </c>
      <c r="I34" s="161">
        <v>3838</v>
      </c>
      <c r="J34" s="14">
        <v>19961</v>
      </c>
      <c r="K34" s="161">
        <v>4345</v>
      </c>
      <c r="L34" s="11">
        <v>2185</v>
      </c>
      <c r="M34" s="11">
        <v>239</v>
      </c>
      <c r="N34" s="264">
        <v>15617</v>
      </c>
      <c r="O34" s="11">
        <v>1287</v>
      </c>
      <c r="P34" s="11">
        <v>166</v>
      </c>
      <c r="Q34" s="11">
        <v>1594</v>
      </c>
      <c r="R34" s="11">
        <v>990</v>
      </c>
      <c r="S34" s="11">
        <v>191</v>
      </c>
      <c r="T34" s="11">
        <v>40</v>
      </c>
      <c r="U34" s="11">
        <v>4961</v>
      </c>
      <c r="V34" s="11">
        <v>178</v>
      </c>
      <c r="W34" s="264">
        <v>52283</v>
      </c>
      <c r="X34" s="265">
        <v>8788</v>
      </c>
      <c r="Y34" s="11">
        <v>4697</v>
      </c>
      <c r="Z34" s="11">
        <v>12297</v>
      </c>
      <c r="AA34" s="11">
        <v>2351</v>
      </c>
      <c r="AB34" s="265">
        <v>8196</v>
      </c>
      <c r="AC34" s="11">
        <v>3644</v>
      </c>
      <c r="AD34" s="264">
        <v>30868</v>
      </c>
      <c r="AE34" s="11">
        <v>1145</v>
      </c>
      <c r="AF34" s="11">
        <v>15495</v>
      </c>
      <c r="AG34" s="10">
        <v>1649</v>
      </c>
      <c r="AH34" s="274">
        <v>27184</v>
      </c>
      <c r="AI34" s="14">
        <v>16001</v>
      </c>
      <c r="AJ34" s="161">
        <v>6701</v>
      </c>
      <c r="AK34" s="10">
        <v>5670</v>
      </c>
      <c r="AL34" s="161">
        <v>5864</v>
      </c>
      <c r="AM34" s="10">
        <v>6969</v>
      </c>
      <c r="AN34" s="10">
        <v>6629</v>
      </c>
      <c r="AO34" s="161">
        <v>5693</v>
      </c>
      <c r="AP34" s="14">
        <v>40600</v>
      </c>
      <c r="AQ34" s="161">
        <v>5932</v>
      </c>
      <c r="AR34" s="10">
        <v>2407</v>
      </c>
      <c r="AS34" s="161">
        <v>7087</v>
      </c>
      <c r="AT34" s="10">
        <v>11575</v>
      </c>
      <c r="AU34" s="161">
        <v>3650</v>
      </c>
      <c r="AV34" s="10">
        <v>8560</v>
      </c>
      <c r="AW34" s="161">
        <v>9366</v>
      </c>
      <c r="AX34" s="10">
        <v>9671</v>
      </c>
      <c r="AY34" s="161">
        <v>14224</v>
      </c>
      <c r="AZ34" s="11">
        <v>972</v>
      </c>
      <c r="BA34" s="10">
        <v>2584</v>
      </c>
      <c r="BB34" s="11">
        <v>7426</v>
      </c>
      <c r="BC34" s="10">
        <v>942</v>
      </c>
      <c r="BD34" s="11">
        <v>643</v>
      </c>
      <c r="BE34" s="160">
        <v>475160</v>
      </c>
      <c r="BF34" s="295"/>
      <c r="BG34" s="156">
        <v>6</v>
      </c>
    </row>
    <row r="35" spans="1:59" ht="12.75">
      <c r="A35" s="295"/>
      <c r="B35" s="94" t="s">
        <v>109</v>
      </c>
      <c r="C35" s="126">
        <f>SUM(C32:C34)</f>
        <v>193670</v>
      </c>
      <c r="D35" s="126">
        <f aca="true" t="shared" si="10" ref="D35:BE35">SUM(D32:D34)</f>
        <v>1305133</v>
      </c>
      <c r="E35" s="213">
        <f t="shared" si="10"/>
        <v>16390</v>
      </c>
      <c r="F35" s="242">
        <f t="shared" si="10"/>
        <v>5468</v>
      </c>
      <c r="G35" s="242">
        <f t="shared" si="10"/>
        <v>19279</v>
      </c>
      <c r="H35" s="242">
        <f t="shared" si="10"/>
        <v>1935</v>
      </c>
      <c r="I35" s="242">
        <f t="shared" si="10"/>
        <v>13853</v>
      </c>
      <c r="J35" s="242">
        <f t="shared" si="10"/>
        <v>66018</v>
      </c>
      <c r="K35" s="242">
        <f t="shared" si="10"/>
        <v>7742</v>
      </c>
      <c r="L35" s="242">
        <f t="shared" si="10"/>
        <v>5715</v>
      </c>
      <c r="M35" s="242">
        <f t="shared" si="10"/>
        <v>1022</v>
      </c>
      <c r="N35" s="242">
        <f t="shared" si="10"/>
        <v>75571</v>
      </c>
      <c r="O35" s="242">
        <f t="shared" si="10"/>
        <v>7286</v>
      </c>
      <c r="P35" s="242">
        <f t="shared" si="10"/>
        <v>505</v>
      </c>
      <c r="Q35" s="242">
        <f t="shared" si="10"/>
        <v>3501</v>
      </c>
      <c r="R35" s="242">
        <f t="shared" si="10"/>
        <v>1872</v>
      </c>
      <c r="S35" s="242">
        <f t="shared" si="10"/>
        <v>585</v>
      </c>
      <c r="T35" s="242">
        <f t="shared" si="10"/>
        <v>118</v>
      </c>
      <c r="U35" s="242">
        <f t="shared" si="10"/>
        <v>19053</v>
      </c>
      <c r="V35" s="242">
        <f t="shared" si="10"/>
        <v>358</v>
      </c>
      <c r="W35" s="242">
        <f t="shared" si="10"/>
        <v>172389</v>
      </c>
      <c r="X35" s="242">
        <f t="shared" si="10"/>
        <v>27397</v>
      </c>
      <c r="Y35" s="242">
        <f t="shared" si="10"/>
        <v>15607</v>
      </c>
      <c r="Z35" s="242">
        <f t="shared" si="10"/>
        <v>45515</v>
      </c>
      <c r="AA35" s="242">
        <f t="shared" si="10"/>
        <v>5880</v>
      </c>
      <c r="AB35" s="242">
        <f t="shared" si="10"/>
        <v>28745</v>
      </c>
      <c r="AC35" s="242">
        <f t="shared" si="10"/>
        <v>11734</v>
      </c>
      <c r="AD35" s="242">
        <f t="shared" si="10"/>
        <v>135214</v>
      </c>
      <c r="AE35" s="242">
        <f t="shared" si="10"/>
        <v>4345</v>
      </c>
      <c r="AF35" s="242">
        <f t="shared" si="10"/>
        <v>44050</v>
      </c>
      <c r="AG35" s="275">
        <f t="shared" si="10"/>
        <v>4676</v>
      </c>
      <c r="AH35" s="213">
        <f t="shared" si="10"/>
        <v>78193</v>
      </c>
      <c r="AI35" s="275">
        <f t="shared" si="10"/>
        <v>35915</v>
      </c>
      <c r="AJ35" s="213">
        <f t="shared" si="10"/>
        <v>26518</v>
      </c>
      <c r="AK35" s="275">
        <f t="shared" si="10"/>
        <v>19542</v>
      </c>
      <c r="AL35" s="213">
        <f t="shared" si="10"/>
        <v>15823</v>
      </c>
      <c r="AM35" s="275">
        <f t="shared" si="10"/>
        <v>27204</v>
      </c>
      <c r="AN35" s="275">
        <f t="shared" si="10"/>
        <v>23606</v>
      </c>
      <c r="AO35" s="213">
        <f t="shared" si="10"/>
        <v>15841</v>
      </c>
      <c r="AP35" s="275">
        <f t="shared" si="10"/>
        <v>103323</v>
      </c>
      <c r="AQ35" s="213">
        <f t="shared" si="10"/>
        <v>16217</v>
      </c>
      <c r="AR35" s="275">
        <f t="shared" si="10"/>
        <v>5901</v>
      </c>
      <c r="AS35" s="213">
        <f t="shared" si="10"/>
        <v>18525</v>
      </c>
      <c r="AT35" s="275">
        <f t="shared" si="10"/>
        <v>27950</v>
      </c>
      <c r="AU35" s="213">
        <f t="shared" si="10"/>
        <v>8809</v>
      </c>
      <c r="AV35" s="275">
        <f t="shared" si="10"/>
        <v>20530</v>
      </c>
      <c r="AW35" s="213">
        <f t="shared" si="10"/>
        <v>24897</v>
      </c>
      <c r="AX35" s="275">
        <f t="shared" si="10"/>
        <v>23833</v>
      </c>
      <c r="AY35" s="213">
        <f t="shared" si="10"/>
        <v>42011</v>
      </c>
      <c r="AZ35" s="242">
        <f t="shared" si="10"/>
        <v>2156</v>
      </c>
      <c r="BA35" s="275">
        <f t="shared" si="10"/>
        <v>6317</v>
      </c>
      <c r="BB35" s="242">
        <f t="shared" si="10"/>
        <v>16992</v>
      </c>
      <c r="BC35" s="275">
        <f t="shared" si="10"/>
        <v>2033</v>
      </c>
      <c r="BD35" s="242">
        <f t="shared" si="10"/>
        <v>1174</v>
      </c>
      <c r="BE35" s="220">
        <f t="shared" si="10"/>
        <v>1498803</v>
      </c>
      <c r="BF35" s="295"/>
      <c r="BG35" s="94" t="s">
        <v>109</v>
      </c>
    </row>
    <row r="36" spans="1:59" ht="12.75">
      <c r="A36" s="295"/>
      <c r="B36" s="308" t="s">
        <v>121</v>
      </c>
      <c r="C36" s="127">
        <v>105.9</v>
      </c>
      <c r="D36" s="129">
        <v>97.6</v>
      </c>
      <c r="E36" s="209">
        <f>E35/E12*100</f>
        <v>100.88016249153691</v>
      </c>
      <c r="F36" s="234">
        <f aca="true" t="shared" si="11" ref="F36:BE36">F35/F12*100</f>
        <v>92.74084124830394</v>
      </c>
      <c r="G36" s="234">
        <f t="shared" si="11"/>
        <v>83.63991323210412</v>
      </c>
      <c r="H36" s="234">
        <f t="shared" si="11"/>
        <v>107.9196876742889</v>
      </c>
      <c r="I36" s="234">
        <f t="shared" si="11"/>
        <v>114.35529139838204</v>
      </c>
      <c r="J36" s="234">
        <f t="shared" si="11"/>
        <v>92.16014741603149</v>
      </c>
      <c r="K36" s="234">
        <f t="shared" si="11"/>
        <v>66.13137439138977</v>
      </c>
      <c r="L36" s="234">
        <f t="shared" si="11"/>
        <v>123.70129870129871</v>
      </c>
      <c r="M36" s="234">
        <f t="shared" si="11"/>
        <v>111.20783460282917</v>
      </c>
      <c r="N36" s="234">
        <f t="shared" si="11"/>
        <v>92.80030454110076</v>
      </c>
      <c r="O36" s="234">
        <f t="shared" si="11"/>
        <v>97.18554088301987</v>
      </c>
      <c r="P36" s="234">
        <f t="shared" si="11"/>
        <v>101.40562248995984</v>
      </c>
      <c r="Q36" s="234">
        <f t="shared" si="11"/>
        <v>84.66747279322854</v>
      </c>
      <c r="R36" s="234">
        <f t="shared" si="11"/>
        <v>98.52631578947368</v>
      </c>
      <c r="S36" s="234">
        <f t="shared" si="11"/>
        <v>74.23857868020305</v>
      </c>
      <c r="T36" s="234">
        <f t="shared" si="11"/>
        <v>68.20809248554913</v>
      </c>
      <c r="U36" s="234">
        <f t="shared" si="11"/>
        <v>97.20422427427172</v>
      </c>
      <c r="V36" s="234">
        <f t="shared" si="11"/>
        <v>96.23655913978494</v>
      </c>
      <c r="W36" s="234">
        <f t="shared" si="11"/>
        <v>90.01331488395165</v>
      </c>
      <c r="X36" s="234">
        <f t="shared" si="11"/>
        <v>100.37369481590035</v>
      </c>
      <c r="Y36" s="234">
        <f t="shared" si="11"/>
        <v>109.60741625114123</v>
      </c>
      <c r="Z36" s="234">
        <f t="shared" si="11"/>
        <v>93.36410256410257</v>
      </c>
      <c r="AA36" s="234">
        <f t="shared" si="11"/>
        <v>102.1010592116687</v>
      </c>
      <c r="AB36" s="234">
        <f t="shared" si="11"/>
        <v>96.9967943310275</v>
      </c>
      <c r="AC36" s="234">
        <f t="shared" si="11"/>
        <v>110.75035394053798</v>
      </c>
      <c r="AD36" s="234">
        <f t="shared" si="11"/>
        <v>109.08489508120014</v>
      </c>
      <c r="AE36" s="234">
        <f t="shared" si="11"/>
        <v>83.6864406779661</v>
      </c>
      <c r="AF36" s="234">
        <f t="shared" si="11"/>
        <v>105.29964382186311</v>
      </c>
      <c r="AG36" s="276">
        <f t="shared" si="11"/>
        <v>93.3892550429399</v>
      </c>
      <c r="AH36" s="209">
        <f t="shared" si="11"/>
        <v>103.1202605931924</v>
      </c>
      <c r="AI36" s="276">
        <f t="shared" si="11"/>
        <v>78.30248326683672</v>
      </c>
      <c r="AJ36" s="209">
        <f t="shared" si="11"/>
        <v>117.8630161340504</v>
      </c>
      <c r="AK36" s="276">
        <f t="shared" si="11"/>
        <v>103.78671198682883</v>
      </c>
      <c r="AL36" s="209">
        <f t="shared" si="11"/>
        <v>114.7841857091041</v>
      </c>
      <c r="AM36" s="276">
        <f t="shared" si="11"/>
        <v>127.74229902329076</v>
      </c>
      <c r="AN36" s="276">
        <f t="shared" si="11"/>
        <v>95.01690549025922</v>
      </c>
      <c r="AO36" s="209">
        <f t="shared" si="11"/>
        <v>93.80588618463908</v>
      </c>
      <c r="AP36" s="276">
        <f t="shared" si="11"/>
        <v>99.39300075033188</v>
      </c>
      <c r="AQ36" s="209">
        <f t="shared" si="11"/>
        <v>109.6261745420131</v>
      </c>
      <c r="AR36" s="276">
        <f t="shared" si="11"/>
        <v>85.33622559652927</v>
      </c>
      <c r="AS36" s="209">
        <f t="shared" si="11"/>
        <v>110.59701492537313</v>
      </c>
      <c r="AT36" s="276">
        <f t="shared" si="11"/>
        <v>105.07913831347042</v>
      </c>
      <c r="AU36" s="209">
        <f t="shared" si="11"/>
        <v>102.01505500868558</v>
      </c>
      <c r="AV36" s="276">
        <f t="shared" si="11"/>
        <v>121.50804924242425</v>
      </c>
      <c r="AW36" s="209">
        <f t="shared" si="11"/>
        <v>87.28439209087084</v>
      </c>
      <c r="AX36" s="276">
        <f t="shared" si="11"/>
        <v>100.16390686727748</v>
      </c>
      <c r="AY36" s="209">
        <f t="shared" si="11"/>
        <v>116.5030504714365</v>
      </c>
      <c r="AZ36" s="234">
        <f t="shared" si="11"/>
        <v>129.48948948948947</v>
      </c>
      <c r="BA36" s="276">
        <f t="shared" si="11"/>
        <v>101.96933010492333</v>
      </c>
      <c r="BB36" s="234">
        <f t="shared" si="11"/>
        <v>93.79553985427248</v>
      </c>
      <c r="BC36" s="276">
        <f t="shared" si="11"/>
        <v>91.61784587652096</v>
      </c>
      <c r="BD36" s="234">
        <f t="shared" si="11"/>
        <v>86.64206642066421</v>
      </c>
      <c r="BE36" s="225">
        <f t="shared" si="11"/>
        <v>100.08681117834155</v>
      </c>
      <c r="BF36" s="295"/>
      <c r="BG36" s="308" t="s">
        <v>121</v>
      </c>
    </row>
    <row r="37" spans="1:59" ht="13.5" thickBot="1">
      <c r="A37" s="295"/>
      <c r="B37" s="309" t="s">
        <v>122</v>
      </c>
      <c r="C37" s="128">
        <f>C35-C12</f>
        <v>16622</v>
      </c>
      <c r="D37" s="128">
        <f aca="true" t="shared" si="12" ref="D37:BE37">D35-D12</f>
        <v>-15322</v>
      </c>
      <c r="E37" s="214">
        <f>E35-E12</f>
        <v>143</v>
      </c>
      <c r="F37" s="243">
        <f t="shared" si="12"/>
        <v>-428</v>
      </c>
      <c r="G37" s="243">
        <f t="shared" si="12"/>
        <v>-3771</v>
      </c>
      <c r="H37" s="243">
        <f t="shared" si="12"/>
        <v>142</v>
      </c>
      <c r="I37" s="243">
        <f t="shared" si="12"/>
        <v>1739</v>
      </c>
      <c r="J37" s="243">
        <f t="shared" si="12"/>
        <v>-5616</v>
      </c>
      <c r="K37" s="243">
        <f t="shared" si="12"/>
        <v>-3965</v>
      </c>
      <c r="L37" s="243">
        <f t="shared" si="12"/>
        <v>1095</v>
      </c>
      <c r="M37" s="243">
        <f t="shared" si="12"/>
        <v>103</v>
      </c>
      <c r="N37" s="243">
        <f t="shared" si="12"/>
        <v>-5863</v>
      </c>
      <c r="O37" s="243">
        <f t="shared" si="12"/>
        <v>-211</v>
      </c>
      <c r="P37" s="243">
        <f t="shared" si="12"/>
        <v>7</v>
      </c>
      <c r="Q37" s="243">
        <f t="shared" si="12"/>
        <v>-634</v>
      </c>
      <c r="R37" s="243">
        <f t="shared" si="12"/>
        <v>-28</v>
      </c>
      <c r="S37" s="243">
        <f t="shared" si="12"/>
        <v>-203</v>
      </c>
      <c r="T37" s="243">
        <f t="shared" si="12"/>
        <v>-55</v>
      </c>
      <c r="U37" s="243">
        <f t="shared" si="12"/>
        <v>-548</v>
      </c>
      <c r="V37" s="243">
        <f t="shared" si="12"/>
        <v>-14</v>
      </c>
      <c r="W37" s="243">
        <f t="shared" si="12"/>
        <v>-19126</v>
      </c>
      <c r="X37" s="243">
        <f t="shared" si="12"/>
        <v>102</v>
      </c>
      <c r="Y37" s="243">
        <f t="shared" si="12"/>
        <v>1368</v>
      </c>
      <c r="Z37" s="243">
        <f t="shared" si="12"/>
        <v>-3235</v>
      </c>
      <c r="AA37" s="243">
        <f t="shared" si="12"/>
        <v>121</v>
      </c>
      <c r="AB37" s="243">
        <f t="shared" si="12"/>
        <v>-890</v>
      </c>
      <c r="AC37" s="243">
        <f t="shared" si="12"/>
        <v>1139</v>
      </c>
      <c r="AD37" s="243">
        <f t="shared" si="12"/>
        <v>11261</v>
      </c>
      <c r="AE37" s="243">
        <f t="shared" si="12"/>
        <v>-847</v>
      </c>
      <c r="AF37" s="243">
        <f t="shared" si="12"/>
        <v>2217</v>
      </c>
      <c r="AG37" s="277">
        <f t="shared" si="12"/>
        <v>-331</v>
      </c>
      <c r="AH37" s="214">
        <f t="shared" si="12"/>
        <v>2366</v>
      </c>
      <c r="AI37" s="277">
        <f t="shared" si="12"/>
        <v>-9952</v>
      </c>
      <c r="AJ37" s="214">
        <f t="shared" si="12"/>
        <v>4019</v>
      </c>
      <c r="AK37" s="277">
        <f t="shared" si="12"/>
        <v>713</v>
      </c>
      <c r="AL37" s="214">
        <f t="shared" si="12"/>
        <v>2038</v>
      </c>
      <c r="AM37" s="277">
        <f t="shared" si="12"/>
        <v>5908</v>
      </c>
      <c r="AN37" s="277">
        <f t="shared" si="12"/>
        <v>-1238</v>
      </c>
      <c r="AO37" s="214">
        <f t="shared" si="12"/>
        <v>-1046</v>
      </c>
      <c r="AP37" s="277">
        <f t="shared" si="12"/>
        <v>-631</v>
      </c>
      <c r="AQ37" s="214">
        <f t="shared" si="12"/>
        <v>1424</v>
      </c>
      <c r="AR37" s="277">
        <f t="shared" si="12"/>
        <v>-1014</v>
      </c>
      <c r="AS37" s="214">
        <f t="shared" si="12"/>
        <v>1775</v>
      </c>
      <c r="AT37" s="277">
        <f t="shared" si="12"/>
        <v>1351</v>
      </c>
      <c r="AU37" s="214">
        <f t="shared" si="12"/>
        <v>174</v>
      </c>
      <c r="AV37" s="277">
        <f t="shared" si="12"/>
        <v>3634</v>
      </c>
      <c r="AW37" s="214">
        <f t="shared" si="12"/>
        <v>-3627</v>
      </c>
      <c r="AX37" s="277">
        <f t="shared" si="12"/>
        <v>39</v>
      </c>
      <c r="AY37" s="214">
        <f t="shared" si="12"/>
        <v>5951</v>
      </c>
      <c r="AZ37" s="243">
        <f t="shared" si="12"/>
        <v>491</v>
      </c>
      <c r="BA37" s="277">
        <f t="shared" si="12"/>
        <v>122</v>
      </c>
      <c r="BB37" s="243">
        <f t="shared" si="12"/>
        <v>-1124</v>
      </c>
      <c r="BC37" s="277">
        <f t="shared" si="12"/>
        <v>-186</v>
      </c>
      <c r="BD37" s="243">
        <f t="shared" si="12"/>
        <v>-181</v>
      </c>
      <c r="BE37" s="221">
        <f t="shared" si="12"/>
        <v>1300</v>
      </c>
      <c r="BF37" s="295"/>
      <c r="BG37" s="309" t="s">
        <v>122</v>
      </c>
    </row>
    <row r="38" spans="1:59" ht="15.75" customHeight="1">
      <c r="A38" s="295"/>
      <c r="B38" s="157" t="s">
        <v>113</v>
      </c>
      <c r="C38" s="70">
        <f>C29+C35</f>
        <v>368155</v>
      </c>
      <c r="D38" s="70">
        <f aca="true" t="shared" si="13" ref="D38:BE38">D29+D35</f>
        <v>2118629</v>
      </c>
      <c r="E38" s="215">
        <f t="shared" si="13"/>
        <v>28281</v>
      </c>
      <c r="F38" s="244">
        <f t="shared" si="13"/>
        <v>8250</v>
      </c>
      <c r="G38" s="244">
        <f t="shared" si="13"/>
        <v>35942</v>
      </c>
      <c r="H38" s="244">
        <f t="shared" si="13"/>
        <v>2830</v>
      </c>
      <c r="I38" s="244">
        <f t="shared" si="13"/>
        <v>19212</v>
      </c>
      <c r="J38" s="244">
        <f t="shared" si="13"/>
        <v>108210</v>
      </c>
      <c r="K38" s="244">
        <f t="shared" si="13"/>
        <v>12204</v>
      </c>
      <c r="L38" s="244">
        <f t="shared" si="13"/>
        <v>10690</v>
      </c>
      <c r="M38" s="244">
        <f t="shared" si="13"/>
        <v>1374</v>
      </c>
      <c r="N38" s="244">
        <f t="shared" si="13"/>
        <v>140330</v>
      </c>
      <c r="O38" s="244">
        <f t="shared" si="13"/>
        <v>11317</v>
      </c>
      <c r="P38" s="244">
        <f t="shared" si="13"/>
        <v>894</v>
      </c>
      <c r="Q38" s="244">
        <f t="shared" si="13"/>
        <v>6048</v>
      </c>
      <c r="R38" s="244">
        <f t="shared" si="13"/>
        <v>2930</v>
      </c>
      <c r="S38" s="244">
        <f t="shared" si="13"/>
        <v>989</v>
      </c>
      <c r="T38" s="244">
        <f t="shared" si="13"/>
        <v>227</v>
      </c>
      <c r="U38" s="244">
        <f t="shared" si="13"/>
        <v>31767</v>
      </c>
      <c r="V38" s="244">
        <f t="shared" si="13"/>
        <v>690</v>
      </c>
      <c r="W38" s="244">
        <f t="shared" si="13"/>
        <v>277462</v>
      </c>
      <c r="X38" s="244">
        <f t="shared" si="13"/>
        <v>42388</v>
      </c>
      <c r="Y38" s="244">
        <f t="shared" si="13"/>
        <v>24191</v>
      </c>
      <c r="Z38" s="244">
        <f t="shared" si="13"/>
        <v>64802</v>
      </c>
      <c r="AA38" s="244">
        <f t="shared" si="13"/>
        <v>9108</v>
      </c>
      <c r="AB38" s="244">
        <f t="shared" si="13"/>
        <v>47834</v>
      </c>
      <c r="AC38" s="244">
        <f t="shared" si="13"/>
        <v>19004</v>
      </c>
      <c r="AD38" s="244">
        <f t="shared" si="13"/>
        <v>256656</v>
      </c>
      <c r="AE38" s="244">
        <f t="shared" si="13"/>
        <v>11459</v>
      </c>
      <c r="AF38" s="244">
        <f t="shared" si="13"/>
        <v>80775</v>
      </c>
      <c r="AG38" s="278">
        <f t="shared" si="13"/>
        <v>7076</v>
      </c>
      <c r="AH38" s="215">
        <f t="shared" si="13"/>
        <v>137791</v>
      </c>
      <c r="AI38" s="278">
        <f t="shared" si="13"/>
        <v>59037</v>
      </c>
      <c r="AJ38" s="215">
        <f t="shared" si="13"/>
        <v>35178</v>
      </c>
      <c r="AK38" s="278">
        <f t="shared" si="13"/>
        <v>29470</v>
      </c>
      <c r="AL38" s="215">
        <f t="shared" si="13"/>
        <v>23617</v>
      </c>
      <c r="AM38" s="278">
        <f t="shared" si="13"/>
        <v>44082</v>
      </c>
      <c r="AN38" s="278">
        <f t="shared" si="13"/>
        <v>38691</v>
      </c>
      <c r="AO38" s="215">
        <f t="shared" si="13"/>
        <v>20473</v>
      </c>
      <c r="AP38" s="278">
        <f t="shared" si="13"/>
        <v>137885</v>
      </c>
      <c r="AQ38" s="215">
        <f t="shared" si="13"/>
        <v>23391</v>
      </c>
      <c r="AR38" s="278">
        <f t="shared" si="13"/>
        <v>9279</v>
      </c>
      <c r="AS38" s="215">
        <f t="shared" si="13"/>
        <v>26674</v>
      </c>
      <c r="AT38" s="278">
        <f t="shared" si="13"/>
        <v>42126</v>
      </c>
      <c r="AU38" s="215">
        <f t="shared" si="13"/>
        <v>11344</v>
      </c>
      <c r="AV38" s="278">
        <f t="shared" si="13"/>
        <v>34675</v>
      </c>
      <c r="AW38" s="215">
        <f t="shared" si="13"/>
        <v>42835</v>
      </c>
      <c r="AX38" s="278">
        <f t="shared" si="13"/>
        <v>34201</v>
      </c>
      <c r="AY38" s="215">
        <f t="shared" si="13"/>
        <v>62392</v>
      </c>
      <c r="AZ38" s="244">
        <f t="shared" si="13"/>
        <v>3132</v>
      </c>
      <c r="BA38" s="278">
        <f t="shared" si="13"/>
        <v>10498</v>
      </c>
      <c r="BB38" s="244">
        <f t="shared" si="13"/>
        <v>24283</v>
      </c>
      <c r="BC38" s="278">
        <f t="shared" si="13"/>
        <v>2668</v>
      </c>
      <c r="BD38" s="244">
        <f t="shared" si="13"/>
        <v>1967</v>
      </c>
      <c r="BE38" s="222">
        <f t="shared" si="13"/>
        <v>2486784</v>
      </c>
      <c r="BF38" s="295"/>
      <c r="BG38" s="157" t="s">
        <v>113</v>
      </c>
    </row>
    <row r="39" spans="1:59" ht="12.75">
      <c r="A39" s="295"/>
      <c r="B39" s="154" t="s">
        <v>121</v>
      </c>
      <c r="C39" s="71">
        <f>C38/C13*100</f>
        <v>109.53310345032772</v>
      </c>
      <c r="D39" s="71">
        <f aca="true" t="shared" si="14" ref="D39:BE39">D38/D13*100</f>
        <v>99.99221255110218</v>
      </c>
      <c r="E39" s="229">
        <f t="shared" si="14"/>
        <v>98.73961315550591</v>
      </c>
      <c r="F39" s="245">
        <f t="shared" si="14"/>
        <v>97.49468210824864</v>
      </c>
      <c r="G39" s="245">
        <f t="shared" si="14"/>
        <v>108.24273452793254</v>
      </c>
      <c r="H39" s="245">
        <f t="shared" si="14"/>
        <v>100.35460992907801</v>
      </c>
      <c r="I39" s="245">
        <f t="shared" si="14"/>
        <v>109.04137578750212</v>
      </c>
      <c r="J39" s="245">
        <f t="shared" si="14"/>
        <v>96.27995124164747</v>
      </c>
      <c r="K39" s="245">
        <f t="shared" si="14"/>
        <v>65.46156734431153</v>
      </c>
      <c r="L39" s="245">
        <f t="shared" si="14"/>
        <v>115.36801208720051</v>
      </c>
      <c r="M39" s="245">
        <f t="shared" si="14"/>
        <v>113.83595691797845</v>
      </c>
      <c r="N39" s="245">
        <f t="shared" si="14"/>
        <v>90.50920700441807</v>
      </c>
      <c r="O39" s="245">
        <f t="shared" si="14"/>
        <v>90.04614894971355</v>
      </c>
      <c r="P39" s="245">
        <f t="shared" si="14"/>
        <v>87.90560471976401</v>
      </c>
      <c r="Q39" s="245">
        <f t="shared" si="14"/>
        <v>95.27410207939508</v>
      </c>
      <c r="R39" s="245">
        <f t="shared" si="14"/>
        <v>101.48943540006927</v>
      </c>
      <c r="S39" s="245">
        <f t="shared" si="14"/>
        <v>74.81089258698941</v>
      </c>
      <c r="T39" s="245">
        <f t="shared" si="14"/>
        <v>77.73972602739725</v>
      </c>
      <c r="U39" s="245">
        <f t="shared" si="14"/>
        <v>93.40213460351063</v>
      </c>
      <c r="V39" s="245">
        <f t="shared" si="14"/>
        <v>113.30049261083744</v>
      </c>
      <c r="W39" s="245">
        <f t="shared" si="14"/>
        <v>94.05268349564587</v>
      </c>
      <c r="X39" s="245">
        <f t="shared" si="14"/>
        <v>96.56020775433961</v>
      </c>
      <c r="Y39" s="245">
        <f t="shared" si="14"/>
        <v>113.10547970824763</v>
      </c>
      <c r="Z39" s="245">
        <f t="shared" si="14"/>
        <v>91.73945665869162</v>
      </c>
      <c r="AA39" s="245">
        <f t="shared" si="14"/>
        <v>100.03294892915979</v>
      </c>
      <c r="AB39" s="245">
        <f t="shared" si="14"/>
        <v>101.53898405824788</v>
      </c>
      <c r="AC39" s="245">
        <f t="shared" si="14"/>
        <v>112.8302558926557</v>
      </c>
      <c r="AD39" s="245">
        <f t="shared" si="14"/>
        <v>112.33537442060988</v>
      </c>
      <c r="AE39" s="245">
        <f t="shared" si="14"/>
        <v>89.77593230962081</v>
      </c>
      <c r="AF39" s="245">
        <f t="shared" si="14"/>
        <v>102.19638406356356</v>
      </c>
      <c r="AG39" s="279">
        <f t="shared" si="14"/>
        <v>84.46938044646055</v>
      </c>
      <c r="AH39" s="229">
        <f t="shared" si="14"/>
        <v>100.59719798792463</v>
      </c>
      <c r="AI39" s="279">
        <f t="shared" si="14"/>
        <v>83.21985875586755</v>
      </c>
      <c r="AJ39" s="229">
        <f t="shared" si="14"/>
        <v>115.33014228575176</v>
      </c>
      <c r="AK39" s="279">
        <f t="shared" si="14"/>
        <v>110.63558208506964</v>
      </c>
      <c r="AL39" s="229">
        <f t="shared" si="14"/>
        <v>115.23860642139164</v>
      </c>
      <c r="AM39" s="279">
        <f t="shared" si="14"/>
        <v>121.93853558684407</v>
      </c>
      <c r="AN39" s="279">
        <f t="shared" si="14"/>
        <v>91.25451071959245</v>
      </c>
      <c r="AO39" s="229">
        <f t="shared" si="14"/>
        <v>95.18341159514621</v>
      </c>
      <c r="AP39" s="279">
        <f t="shared" si="14"/>
        <v>99.62645048481959</v>
      </c>
      <c r="AQ39" s="229">
        <f t="shared" si="14"/>
        <v>111.23210804127632</v>
      </c>
      <c r="AR39" s="279">
        <f t="shared" si="14"/>
        <v>101.39875423450988</v>
      </c>
      <c r="AS39" s="229">
        <f t="shared" si="14"/>
        <v>115.41190723433714</v>
      </c>
      <c r="AT39" s="279">
        <f t="shared" si="14"/>
        <v>111.6423289958392</v>
      </c>
      <c r="AU39" s="229">
        <f t="shared" si="14"/>
        <v>105.19287833827893</v>
      </c>
      <c r="AV39" s="279">
        <f t="shared" si="14"/>
        <v>123.39418526031103</v>
      </c>
      <c r="AW39" s="229">
        <f t="shared" si="14"/>
        <v>88.02556409518722</v>
      </c>
      <c r="AX39" s="279">
        <f t="shared" si="14"/>
        <v>94.80526680526681</v>
      </c>
      <c r="AY39" s="229">
        <f t="shared" si="14"/>
        <v>105.58629909800139</v>
      </c>
      <c r="AZ39" s="245">
        <f t="shared" si="14"/>
        <v>120.60069310743164</v>
      </c>
      <c r="BA39" s="279">
        <f t="shared" si="14"/>
        <v>105.92271213802846</v>
      </c>
      <c r="BB39" s="245">
        <f t="shared" si="14"/>
        <v>97.65150601198376</v>
      </c>
      <c r="BC39" s="279">
        <f t="shared" si="14"/>
        <v>93.31934242742219</v>
      </c>
      <c r="BD39" s="235">
        <f t="shared" si="14"/>
        <v>108.07692307692307</v>
      </c>
      <c r="BE39" s="71">
        <f t="shared" si="14"/>
        <v>101.2985013281562</v>
      </c>
      <c r="BF39" s="295"/>
      <c r="BG39" s="154" t="s">
        <v>121</v>
      </c>
    </row>
    <row r="40" spans="1:59" ht="13.5" thickBot="1">
      <c r="A40" s="295"/>
      <c r="B40" s="155" t="s">
        <v>122</v>
      </c>
      <c r="C40" s="72">
        <f>C38-C13</f>
        <v>32042</v>
      </c>
      <c r="D40" s="72">
        <f aca="true" t="shared" si="15" ref="D40:BE40">D38-D13</f>
        <v>-165</v>
      </c>
      <c r="E40" s="216">
        <f t="shared" si="15"/>
        <v>-361</v>
      </c>
      <c r="F40" s="246">
        <f t="shared" si="15"/>
        <v>-212</v>
      </c>
      <c r="G40" s="246">
        <f t="shared" si="15"/>
        <v>2737</v>
      </c>
      <c r="H40" s="246">
        <f t="shared" si="15"/>
        <v>10</v>
      </c>
      <c r="I40" s="246">
        <f t="shared" si="15"/>
        <v>1593</v>
      </c>
      <c r="J40" s="246">
        <f t="shared" si="15"/>
        <v>-4181</v>
      </c>
      <c r="K40" s="246">
        <f t="shared" si="15"/>
        <v>-6439</v>
      </c>
      <c r="L40" s="246">
        <f t="shared" si="15"/>
        <v>1424</v>
      </c>
      <c r="M40" s="246">
        <f t="shared" si="15"/>
        <v>167</v>
      </c>
      <c r="N40" s="246">
        <f t="shared" si="15"/>
        <v>-14715</v>
      </c>
      <c r="O40" s="246">
        <f t="shared" si="15"/>
        <v>-1251</v>
      </c>
      <c r="P40" s="246">
        <f t="shared" si="15"/>
        <v>-123</v>
      </c>
      <c r="Q40" s="246">
        <f t="shared" si="15"/>
        <v>-300</v>
      </c>
      <c r="R40" s="246">
        <f t="shared" si="15"/>
        <v>43</v>
      </c>
      <c r="S40" s="246">
        <f t="shared" si="15"/>
        <v>-333</v>
      </c>
      <c r="T40" s="246">
        <f t="shared" si="15"/>
        <v>-65</v>
      </c>
      <c r="U40" s="246">
        <f t="shared" si="15"/>
        <v>-2244</v>
      </c>
      <c r="V40" s="246">
        <f t="shared" si="15"/>
        <v>81</v>
      </c>
      <c r="W40" s="246">
        <f t="shared" si="15"/>
        <v>-17545</v>
      </c>
      <c r="X40" s="246">
        <f t="shared" si="15"/>
        <v>-1510</v>
      </c>
      <c r="Y40" s="246">
        <f t="shared" si="15"/>
        <v>2803</v>
      </c>
      <c r="Z40" s="246">
        <f t="shared" si="15"/>
        <v>-5835</v>
      </c>
      <c r="AA40" s="246">
        <f t="shared" si="15"/>
        <v>3</v>
      </c>
      <c r="AB40" s="246">
        <f t="shared" si="15"/>
        <v>725</v>
      </c>
      <c r="AC40" s="246">
        <f t="shared" si="15"/>
        <v>2161</v>
      </c>
      <c r="AD40" s="246">
        <f t="shared" si="15"/>
        <v>28183</v>
      </c>
      <c r="AE40" s="246">
        <f t="shared" si="15"/>
        <v>-1305</v>
      </c>
      <c r="AF40" s="246">
        <f t="shared" si="15"/>
        <v>1736</v>
      </c>
      <c r="AG40" s="280">
        <f t="shared" si="15"/>
        <v>-1301</v>
      </c>
      <c r="AH40" s="216">
        <f t="shared" si="15"/>
        <v>818</v>
      </c>
      <c r="AI40" s="280">
        <f t="shared" si="15"/>
        <v>-11904</v>
      </c>
      <c r="AJ40" s="216">
        <f t="shared" si="15"/>
        <v>4676</v>
      </c>
      <c r="AK40" s="280">
        <f t="shared" si="15"/>
        <v>2833</v>
      </c>
      <c r="AL40" s="216">
        <f t="shared" si="15"/>
        <v>3123</v>
      </c>
      <c r="AM40" s="280">
        <f t="shared" si="15"/>
        <v>7931</v>
      </c>
      <c r="AN40" s="280">
        <f t="shared" si="15"/>
        <v>-3708</v>
      </c>
      <c r="AO40" s="216">
        <f t="shared" si="15"/>
        <v>-1036</v>
      </c>
      <c r="AP40" s="280">
        <f t="shared" si="15"/>
        <v>-517</v>
      </c>
      <c r="AQ40" s="216">
        <f t="shared" si="15"/>
        <v>2362</v>
      </c>
      <c r="AR40" s="280">
        <f t="shared" si="15"/>
        <v>128</v>
      </c>
      <c r="AS40" s="216">
        <f t="shared" si="15"/>
        <v>3562</v>
      </c>
      <c r="AT40" s="280">
        <f t="shared" si="15"/>
        <v>4393</v>
      </c>
      <c r="AU40" s="216">
        <f t="shared" si="15"/>
        <v>560</v>
      </c>
      <c r="AV40" s="280">
        <f t="shared" si="15"/>
        <v>6574</v>
      </c>
      <c r="AW40" s="216">
        <f t="shared" si="15"/>
        <v>-5827</v>
      </c>
      <c r="AX40" s="280">
        <f t="shared" si="15"/>
        <v>-1874</v>
      </c>
      <c r="AY40" s="216">
        <f t="shared" si="15"/>
        <v>3301</v>
      </c>
      <c r="AZ40" s="246">
        <f t="shared" si="15"/>
        <v>535</v>
      </c>
      <c r="BA40" s="280">
        <f t="shared" si="15"/>
        <v>587</v>
      </c>
      <c r="BB40" s="246">
        <f t="shared" si="15"/>
        <v>-584</v>
      </c>
      <c r="BC40" s="280">
        <f t="shared" si="15"/>
        <v>-191</v>
      </c>
      <c r="BD40" s="246">
        <f t="shared" si="15"/>
        <v>147</v>
      </c>
      <c r="BE40" s="223">
        <f t="shared" si="15"/>
        <v>31877</v>
      </c>
      <c r="BF40" s="295"/>
      <c r="BG40" s="155" t="s">
        <v>122</v>
      </c>
    </row>
    <row r="41" spans="1:59" ht="12.75">
      <c r="A41" s="296"/>
      <c r="B41" s="151">
        <v>7</v>
      </c>
      <c r="C41" s="131">
        <v>53646</v>
      </c>
      <c r="D41" s="89">
        <f>BE41-C41</f>
        <v>483828</v>
      </c>
      <c r="E41" s="162">
        <v>6498</v>
      </c>
      <c r="F41" s="36">
        <v>1591</v>
      </c>
      <c r="G41" s="36">
        <v>10074</v>
      </c>
      <c r="H41" s="36">
        <v>708</v>
      </c>
      <c r="I41" s="36">
        <v>5484</v>
      </c>
      <c r="J41" s="252">
        <v>18130</v>
      </c>
      <c r="K41" s="36">
        <v>1065</v>
      </c>
      <c r="L41" s="36">
        <v>2291</v>
      </c>
      <c r="M41" s="36">
        <v>259</v>
      </c>
      <c r="N41" s="252">
        <v>17658</v>
      </c>
      <c r="O41" s="36">
        <v>1013</v>
      </c>
      <c r="P41" s="36">
        <v>240</v>
      </c>
      <c r="Q41" s="36">
        <v>2428</v>
      </c>
      <c r="R41" s="36">
        <v>638</v>
      </c>
      <c r="S41" s="36">
        <v>300</v>
      </c>
      <c r="T41" s="36">
        <v>44</v>
      </c>
      <c r="U41" s="36">
        <v>5638</v>
      </c>
      <c r="V41" s="36">
        <v>497</v>
      </c>
      <c r="W41" s="252">
        <v>65636</v>
      </c>
      <c r="X41" s="266">
        <v>12280</v>
      </c>
      <c r="Y41" s="36">
        <v>6331</v>
      </c>
      <c r="Z41" s="36">
        <v>14802</v>
      </c>
      <c r="AA41" s="36">
        <v>2313</v>
      </c>
      <c r="AB41" s="266">
        <v>9066</v>
      </c>
      <c r="AC41" s="36">
        <v>5508</v>
      </c>
      <c r="AD41" s="252">
        <v>38419</v>
      </c>
      <c r="AE41" s="36">
        <v>1823</v>
      </c>
      <c r="AF41" s="36">
        <v>13788</v>
      </c>
      <c r="AG41" s="35">
        <v>961</v>
      </c>
      <c r="AH41" s="175">
        <v>27266</v>
      </c>
      <c r="AI41" s="132">
        <v>20621</v>
      </c>
      <c r="AJ41" s="162">
        <v>12240</v>
      </c>
      <c r="AK41" s="35">
        <v>5822</v>
      </c>
      <c r="AL41" s="162">
        <v>6573</v>
      </c>
      <c r="AM41" s="35">
        <v>6868</v>
      </c>
      <c r="AN41" s="35">
        <v>8822</v>
      </c>
      <c r="AO41" s="162">
        <v>5919</v>
      </c>
      <c r="AP41" s="132">
        <v>45256</v>
      </c>
      <c r="AQ41" s="162">
        <v>7001</v>
      </c>
      <c r="AR41" s="35">
        <v>5827</v>
      </c>
      <c r="AS41" s="162">
        <v>7971</v>
      </c>
      <c r="AT41" s="35">
        <v>14940</v>
      </c>
      <c r="AU41" s="162">
        <v>2589</v>
      </c>
      <c r="AV41" s="35">
        <v>10464</v>
      </c>
      <c r="AW41" s="162">
        <v>9069</v>
      </c>
      <c r="AX41" s="35">
        <v>12974</v>
      </c>
      <c r="AY41" s="162">
        <v>14182</v>
      </c>
      <c r="AZ41" s="36">
        <v>752</v>
      </c>
      <c r="BA41" s="35">
        <v>1926</v>
      </c>
      <c r="BB41" s="36">
        <v>9601</v>
      </c>
      <c r="BC41" s="35">
        <v>1395</v>
      </c>
      <c r="BD41" s="36">
        <v>267</v>
      </c>
      <c r="BE41" s="160">
        <v>537474</v>
      </c>
      <c r="BF41" s="296"/>
      <c r="BG41" s="151">
        <v>7</v>
      </c>
    </row>
    <row r="42" spans="1:59" ht="12.75">
      <c r="A42" s="296"/>
      <c r="B42" s="92">
        <v>8</v>
      </c>
      <c r="C42" s="131">
        <v>54549</v>
      </c>
      <c r="D42" s="89">
        <f>BE42-C42</f>
        <v>528607</v>
      </c>
      <c r="E42" s="162">
        <v>6292</v>
      </c>
      <c r="F42" s="36">
        <v>1438</v>
      </c>
      <c r="G42" s="36">
        <v>6885</v>
      </c>
      <c r="H42" s="36">
        <v>949</v>
      </c>
      <c r="I42" s="36">
        <v>4950</v>
      </c>
      <c r="J42" s="252">
        <v>22897</v>
      </c>
      <c r="K42" s="36">
        <v>4333</v>
      </c>
      <c r="L42" s="36">
        <v>2333</v>
      </c>
      <c r="M42" s="36">
        <v>240</v>
      </c>
      <c r="N42" s="252">
        <v>35277</v>
      </c>
      <c r="O42" s="36">
        <v>841</v>
      </c>
      <c r="P42" s="36">
        <v>389</v>
      </c>
      <c r="Q42" s="36">
        <v>1885</v>
      </c>
      <c r="R42" s="36">
        <v>734</v>
      </c>
      <c r="S42" s="36">
        <v>269</v>
      </c>
      <c r="T42" s="36">
        <v>80</v>
      </c>
      <c r="U42" s="36">
        <v>7356</v>
      </c>
      <c r="V42" s="36">
        <v>493</v>
      </c>
      <c r="W42" s="252">
        <v>66482</v>
      </c>
      <c r="X42" s="266">
        <v>12189</v>
      </c>
      <c r="Y42" s="36">
        <v>7904</v>
      </c>
      <c r="Z42" s="36">
        <v>18595</v>
      </c>
      <c r="AA42" s="36">
        <v>3502</v>
      </c>
      <c r="AB42" s="266">
        <v>9437</v>
      </c>
      <c r="AC42" s="36">
        <v>6478</v>
      </c>
      <c r="AD42" s="252">
        <v>43958</v>
      </c>
      <c r="AE42" s="36">
        <v>2809</v>
      </c>
      <c r="AF42" s="36">
        <v>17033</v>
      </c>
      <c r="AG42" s="35">
        <v>1033</v>
      </c>
      <c r="AH42" s="175">
        <v>30819</v>
      </c>
      <c r="AI42" s="132">
        <v>28615</v>
      </c>
      <c r="AJ42" s="162">
        <v>7806</v>
      </c>
      <c r="AK42" s="35">
        <v>7344</v>
      </c>
      <c r="AL42" s="162">
        <v>7017</v>
      </c>
      <c r="AM42" s="35">
        <v>8120</v>
      </c>
      <c r="AN42" s="35">
        <v>8775</v>
      </c>
      <c r="AO42" s="162">
        <v>6840</v>
      </c>
      <c r="AP42" s="132">
        <v>38342</v>
      </c>
      <c r="AQ42" s="162">
        <v>6137</v>
      </c>
      <c r="AR42" s="35">
        <v>2693</v>
      </c>
      <c r="AS42" s="162">
        <v>7014</v>
      </c>
      <c r="AT42" s="35">
        <v>13132</v>
      </c>
      <c r="AU42" s="162">
        <v>2820</v>
      </c>
      <c r="AV42" s="35">
        <v>10445</v>
      </c>
      <c r="AW42" s="162">
        <v>11755</v>
      </c>
      <c r="AX42" s="35">
        <v>11792</v>
      </c>
      <c r="AY42" s="162">
        <v>18208</v>
      </c>
      <c r="AZ42" s="36">
        <v>756</v>
      </c>
      <c r="BA42" s="35">
        <v>2844</v>
      </c>
      <c r="BB42" s="36">
        <v>8690</v>
      </c>
      <c r="BC42" s="35">
        <v>1209</v>
      </c>
      <c r="BD42" s="36">
        <v>373</v>
      </c>
      <c r="BE42" s="160">
        <v>583156</v>
      </c>
      <c r="BF42" s="296"/>
      <c r="BG42" s="92">
        <v>8</v>
      </c>
    </row>
    <row r="43" spans="1:59" ht="12.75">
      <c r="A43" s="296"/>
      <c r="B43" s="156">
        <v>9</v>
      </c>
      <c r="C43" s="130">
        <v>71420</v>
      </c>
      <c r="D43" s="89">
        <f>BE43-C43</f>
        <v>464256</v>
      </c>
      <c r="E43" s="163">
        <v>5896</v>
      </c>
      <c r="F43" s="13">
        <v>1895</v>
      </c>
      <c r="G43" s="13">
        <v>8156</v>
      </c>
      <c r="H43" s="13">
        <v>599</v>
      </c>
      <c r="I43" s="13">
        <v>4156</v>
      </c>
      <c r="J43" s="253">
        <v>19147</v>
      </c>
      <c r="K43" s="13">
        <v>2336</v>
      </c>
      <c r="L43" s="13">
        <v>2272</v>
      </c>
      <c r="M43" s="13">
        <v>478</v>
      </c>
      <c r="N43" s="253">
        <v>18801</v>
      </c>
      <c r="O43" s="13">
        <v>2828</v>
      </c>
      <c r="P43" s="13">
        <v>188</v>
      </c>
      <c r="Q43" s="13">
        <v>1097</v>
      </c>
      <c r="R43" s="13">
        <v>563</v>
      </c>
      <c r="S43" s="13">
        <v>231</v>
      </c>
      <c r="T43" s="13">
        <v>104</v>
      </c>
      <c r="U43" s="13">
        <v>6572</v>
      </c>
      <c r="V43" s="13">
        <v>286</v>
      </c>
      <c r="W43" s="253">
        <v>61169</v>
      </c>
      <c r="X43" s="267">
        <v>8446</v>
      </c>
      <c r="Y43" s="13">
        <v>6076</v>
      </c>
      <c r="Z43" s="13">
        <v>17236</v>
      </c>
      <c r="AA43" s="13">
        <v>2256</v>
      </c>
      <c r="AB43" s="267">
        <v>10003</v>
      </c>
      <c r="AC43" s="13">
        <v>4480</v>
      </c>
      <c r="AD43" s="253">
        <v>40660</v>
      </c>
      <c r="AE43" s="13">
        <v>2052</v>
      </c>
      <c r="AF43" s="13">
        <v>14878</v>
      </c>
      <c r="AG43" s="12">
        <v>1499</v>
      </c>
      <c r="AH43" s="176">
        <v>28772</v>
      </c>
      <c r="AI43" s="133">
        <v>17606</v>
      </c>
      <c r="AJ43" s="163">
        <v>7914</v>
      </c>
      <c r="AK43" s="12">
        <v>6459</v>
      </c>
      <c r="AL43" s="163">
        <v>4077</v>
      </c>
      <c r="AM43" s="12">
        <v>8474</v>
      </c>
      <c r="AN43" s="12">
        <v>7730</v>
      </c>
      <c r="AO43" s="163">
        <v>8550</v>
      </c>
      <c r="AP43" s="133">
        <v>44267</v>
      </c>
      <c r="AQ43" s="163">
        <v>7517</v>
      </c>
      <c r="AR43" s="12">
        <v>2955</v>
      </c>
      <c r="AS43" s="163">
        <v>8240</v>
      </c>
      <c r="AT43" s="12">
        <v>11508</v>
      </c>
      <c r="AU43" s="163">
        <v>1982</v>
      </c>
      <c r="AV43" s="12">
        <v>7169</v>
      </c>
      <c r="AW43" s="163">
        <v>10009</v>
      </c>
      <c r="AX43" s="12">
        <v>9321</v>
      </c>
      <c r="AY43" s="163">
        <v>14009</v>
      </c>
      <c r="AZ43" s="13">
        <v>754</v>
      </c>
      <c r="BA43" s="12">
        <v>2119</v>
      </c>
      <c r="BB43" s="13">
        <v>9100</v>
      </c>
      <c r="BC43" s="12">
        <v>1109</v>
      </c>
      <c r="BD43" s="13">
        <v>255</v>
      </c>
      <c r="BE43" s="160">
        <v>535676</v>
      </c>
      <c r="BF43" s="296"/>
      <c r="BG43" s="156">
        <v>9</v>
      </c>
    </row>
    <row r="44" spans="1:59" ht="12.75">
      <c r="A44" s="296"/>
      <c r="B44" s="94" t="s">
        <v>110</v>
      </c>
      <c r="C44" s="135">
        <f>SUM(C41:C43)</f>
        <v>179615</v>
      </c>
      <c r="D44" s="135">
        <f aca="true" t="shared" si="16" ref="D44:BE44">SUM(D41:D43)</f>
        <v>1476691</v>
      </c>
      <c r="E44" s="230">
        <f t="shared" si="16"/>
        <v>18686</v>
      </c>
      <c r="F44" s="247">
        <f t="shared" si="16"/>
        <v>4924</v>
      </c>
      <c r="G44" s="247">
        <f t="shared" si="16"/>
        <v>25115</v>
      </c>
      <c r="H44" s="247">
        <f t="shared" si="16"/>
        <v>2256</v>
      </c>
      <c r="I44" s="247">
        <f t="shared" si="16"/>
        <v>14590</v>
      </c>
      <c r="J44" s="247">
        <f t="shared" si="16"/>
        <v>60174</v>
      </c>
      <c r="K44" s="247">
        <f t="shared" si="16"/>
        <v>7734</v>
      </c>
      <c r="L44" s="247">
        <f t="shared" si="16"/>
        <v>6896</v>
      </c>
      <c r="M44" s="247">
        <f t="shared" si="16"/>
        <v>977</v>
      </c>
      <c r="N44" s="247">
        <f t="shared" si="16"/>
        <v>71736</v>
      </c>
      <c r="O44" s="247">
        <f t="shared" si="16"/>
        <v>4682</v>
      </c>
      <c r="P44" s="247">
        <f t="shared" si="16"/>
        <v>817</v>
      </c>
      <c r="Q44" s="247">
        <f t="shared" si="16"/>
        <v>5410</v>
      </c>
      <c r="R44" s="247">
        <f t="shared" si="16"/>
        <v>1935</v>
      </c>
      <c r="S44" s="247">
        <f t="shared" si="16"/>
        <v>800</v>
      </c>
      <c r="T44" s="247">
        <f t="shared" si="16"/>
        <v>228</v>
      </c>
      <c r="U44" s="247">
        <f t="shared" si="16"/>
        <v>19566</v>
      </c>
      <c r="V44" s="247">
        <f t="shared" si="16"/>
        <v>1276</v>
      </c>
      <c r="W44" s="247">
        <f t="shared" si="16"/>
        <v>193287</v>
      </c>
      <c r="X44" s="247">
        <f t="shared" si="16"/>
        <v>32915</v>
      </c>
      <c r="Y44" s="247">
        <f t="shared" si="16"/>
        <v>20311</v>
      </c>
      <c r="Z44" s="247">
        <f t="shared" si="16"/>
        <v>50633</v>
      </c>
      <c r="AA44" s="247">
        <f t="shared" si="16"/>
        <v>8071</v>
      </c>
      <c r="AB44" s="247">
        <f t="shared" si="16"/>
        <v>28506</v>
      </c>
      <c r="AC44" s="247">
        <f t="shared" si="16"/>
        <v>16466</v>
      </c>
      <c r="AD44" s="247">
        <f t="shared" si="16"/>
        <v>123037</v>
      </c>
      <c r="AE44" s="247">
        <f t="shared" si="16"/>
        <v>6684</v>
      </c>
      <c r="AF44" s="247">
        <f t="shared" si="16"/>
        <v>45699</v>
      </c>
      <c r="AG44" s="281">
        <f t="shared" si="16"/>
        <v>3493</v>
      </c>
      <c r="AH44" s="230">
        <f t="shared" si="16"/>
        <v>86857</v>
      </c>
      <c r="AI44" s="281">
        <f t="shared" si="16"/>
        <v>66842</v>
      </c>
      <c r="AJ44" s="230">
        <f t="shared" si="16"/>
        <v>27960</v>
      </c>
      <c r="AK44" s="281">
        <f t="shared" si="16"/>
        <v>19625</v>
      </c>
      <c r="AL44" s="230">
        <f t="shared" si="16"/>
        <v>17667</v>
      </c>
      <c r="AM44" s="281">
        <f t="shared" si="16"/>
        <v>23462</v>
      </c>
      <c r="AN44" s="281">
        <f t="shared" si="16"/>
        <v>25327</v>
      </c>
      <c r="AO44" s="230">
        <f t="shared" si="16"/>
        <v>21309</v>
      </c>
      <c r="AP44" s="281">
        <f t="shared" si="16"/>
        <v>127865</v>
      </c>
      <c r="AQ44" s="230">
        <f t="shared" si="16"/>
        <v>20655</v>
      </c>
      <c r="AR44" s="281">
        <f t="shared" si="16"/>
        <v>11475</v>
      </c>
      <c r="AS44" s="230">
        <f t="shared" si="16"/>
        <v>23225</v>
      </c>
      <c r="AT44" s="281">
        <f t="shared" si="16"/>
        <v>39580</v>
      </c>
      <c r="AU44" s="230">
        <f t="shared" si="16"/>
        <v>7391</v>
      </c>
      <c r="AV44" s="281">
        <f t="shared" si="16"/>
        <v>28078</v>
      </c>
      <c r="AW44" s="230">
        <f t="shared" si="16"/>
        <v>30833</v>
      </c>
      <c r="AX44" s="281">
        <f t="shared" si="16"/>
        <v>34087</v>
      </c>
      <c r="AY44" s="230">
        <f t="shared" si="16"/>
        <v>46399</v>
      </c>
      <c r="AZ44" s="247">
        <f t="shared" si="16"/>
        <v>2262</v>
      </c>
      <c r="BA44" s="281">
        <f t="shared" si="16"/>
        <v>6889</v>
      </c>
      <c r="BB44" s="247">
        <f t="shared" si="16"/>
        <v>27391</v>
      </c>
      <c r="BC44" s="281">
        <f t="shared" si="16"/>
        <v>3713</v>
      </c>
      <c r="BD44" s="236">
        <f t="shared" si="16"/>
        <v>895</v>
      </c>
      <c r="BE44" s="135">
        <f t="shared" si="16"/>
        <v>1656306</v>
      </c>
      <c r="BF44" s="296"/>
      <c r="BG44" s="94" t="s">
        <v>110</v>
      </c>
    </row>
    <row r="45" spans="1:59" ht="12.75">
      <c r="A45" s="296"/>
      <c r="B45" s="308" t="s">
        <v>121</v>
      </c>
      <c r="C45" s="137">
        <f>C44/C17*100</f>
        <v>105.00976345544473</v>
      </c>
      <c r="D45" s="137">
        <f aca="true" t="shared" si="17" ref="D45:K45">D44/D17*100</f>
        <v>101.3683123758373</v>
      </c>
      <c r="E45" s="231">
        <f t="shared" si="17"/>
        <v>110.06656064086707</v>
      </c>
      <c r="F45" s="248">
        <f t="shared" si="17"/>
        <v>97.77601270849881</v>
      </c>
      <c r="G45" s="248">
        <f t="shared" si="17"/>
        <v>80.07588317816605</v>
      </c>
      <c r="H45" s="248">
        <f t="shared" si="17"/>
        <v>92.8395061728395</v>
      </c>
      <c r="I45" s="248">
        <f t="shared" si="17"/>
        <v>129.1379005133652</v>
      </c>
      <c r="J45" s="248">
        <f t="shared" si="17"/>
        <v>99.62747727611384</v>
      </c>
      <c r="K45" s="248">
        <f t="shared" si="17"/>
        <v>79.47795704449697</v>
      </c>
      <c r="L45" s="248">
        <f aca="true" t="shared" si="18" ref="L45:BE45">L44/L17*100</f>
        <v>129.0177736202058</v>
      </c>
      <c r="M45" s="248">
        <f t="shared" si="18"/>
        <v>111.91294387170676</v>
      </c>
      <c r="N45" s="248">
        <f t="shared" si="18"/>
        <v>95.38981157666583</v>
      </c>
      <c r="O45" s="248">
        <f t="shared" si="18"/>
        <v>99.59583067432462</v>
      </c>
      <c r="P45" s="248">
        <f t="shared" si="18"/>
        <v>58.14946619217082</v>
      </c>
      <c r="Q45" s="248">
        <f t="shared" si="18"/>
        <v>88.12510180811208</v>
      </c>
      <c r="R45" s="248">
        <f t="shared" si="18"/>
        <v>81.26837463250735</v>
      </c>
      <c r="S45" s="248">
        <f t="shared" si="18"/>
        <v>102.69576379974326</v>
      </c>
      <c r="T45" s="248">
        <f t="shared" si="18"/>
        <v>77.55102040816327</v>
      </c>
      <c r="U45" s="248">
        <f t="shared" si="18"/>
        <v>102.74102079395084</v>
      </c>
      <c r="V45" s="248">
        <f t="shared" si="18"/>
        <v>97.0342205323194</v>
      </c>
      <c r="W45" s="248">
        <f t="shared" si="18"/>
        <v>92.44333698412622</v>
      </c>
      <c r="X45" s="248">
        <f t="shared" si="18"/>
        <v>95.64421456384031</v>
      </c>
      <c r="Y45" s="248">
        <f t="shared" si="18"/>
        <v>135.9595689135819</v>
      </c>
      <c r="Z45" s="248">
        <f t="shared" si="18"/>
        <v>87.69441269181475</v>
      </c>
      <c r="AA45" s="248">
        <f t="shared" si="18"/>
        <v>102.84148827726808</v>
      </c>
      <c r="AB45" s="248">
        <f t="shared" si="18"/>
        <v>103.40249564712711</v>
      </c>
      <c r="AC45" s="248">
        <f t="shared" si="18"/>
        <v>98.75254887849346</v>
      </c>
      <c r="AD45" s="248">
        <f t="shared" si="18"/>
        <v>105.88108740738191</v>
      </c>
      <c r="AE45" s="248">
        <f t="shared" si="18"/>
        <v>86.7038526397717</v>
      </c>
      <c r="AF45" s="248">
        <f t="shared" si="18"/>
        <v>96.91231046548616</v>
      </c>
      <c r="AG45" s="282">
        <f t="shared" si="18"/>
        <v>120.40675629093415</v>
      </c>
      <c r="AH45" s="231">
        <f t="shared" si="18"/>
        <v>107.46037833892139</v>
      </c>
      <c r="AI45" s="282">
        <f t="shared" si="18"/>
        <v>87.94768558722139</v>
      </c>
      <c r="AJ45" s="231">
        <f t="shared" si="18"/>
        <v>122.0374492601807</v>
      </c>
      <c r="AK45" s="282">
        <f t="shared" si="18"/>
        <v>106.50132957073859</v>
      </c>
      <c r="AL45" s="231">
        <f t="shared" si="18"/>
        <v>105.15445509195882</v>
      </c>
      <c r="AM45" s="282">
        <f t="shared" si="18"/>
        <v>120.86338347413972</v>
      </c>
      <c r="AN45" s="282">
        <f t="shared" si="18"/>
        <v>91.25860267358483</v>
      </c>
      <c r="AO45" s="231">
        <f t="shared" si="18"/>
        <v>110.87465528903688</v>
      </c>
      <c r="AP45" s="282">
        <f t="shared" si="18"/>
        <v>113.10382039964264</v>
      </c>
      <c r="AQ45" s="231">
        <f t="shared" si="18"/>
        <v>99.37933025404158</v>
      </c>
      <c r="AR45" s="282">
        <f t="shared" si="18"/>
        <v>113.23268206039077</v>
      </c>
      <c r="AS45" s="231">
        <f t="shared" si="18"/>
        <v>96.12996688741721</v>
      </c>
      <c r="AT45" s="282">
        <f t="shared" si="18"/>
        <v>102.92282088620762</v>
      </c>
      <c r="AU45" s="231">
        <f t="shared" si="18"/>
        <v>122.08457218368021</v>
      </c>
      <c r="AV45" s="282">
        <f t="shared" si="18"/>
        <v>105.36625637946561</v>
      </c>
      <c r="AW45" s="231">
        <f t="shared" si="18"/>
        <v>98.6529724195303</v>
      </c>
      <c r="AX45" s="282">
        <f t="shared" si="18"/>
        <v>127.32332287464516</v>
      </c>
      <c r="AY45" s="231">
        <f t="shared" si="18"/>
        <v>108.92039719242234</v>
      </c>
      <c r="AZ45" s="248">
        <f t="shared" si="18"/>
        <v>97.79507133592736</v>
      </c>
      <c r="BA45" s="282">
        <f t="shared" si="18"/>
        <v>104.48961019262855</v>
      </c>
      <c r="BB45" s="248">
        <f t="shared" si="18"/>
        <v>110.76468923126694</v>
      </c>
      <c r="BC45" s="282">
        <f t="shared" si="18"/>
        <v>115.06042764177253</v>
      </c>
      <c r="BD45" s="237">
        <f t="shared" si="18"/>
        <v>53.210463733650414</v>
      </c>
      <c r="BE45" s="224">
        <f t="shared" si="18"/>
        <v>101.75094790281875</v>
      </c>
      <c r="BF45" s="296"/>
      <c r="BG45" s="308" t="s">
        <v>121</v>
      </c>
    </row>
    <row r="46" spans="1:59" ht="13.5" thickBot="1">
      <c r="A46" s="296"/>
      <c r="B46" s="309" t="s">
        <v>122</v>
      </c>
      <c r="C46" s="137">
        <f>C44-C17</f>
        <v>8569</v>
      </c>
      <c r="D46" s="137">
        <f aca="true" t="shared" si="19" ref="D46:BE46">D44-D17</f>
        <v>19933</v>
      </c>
      <c r="E46" s="231">
        <f t="shared" si="19"/>
        <v>1709</v>
      </c>
      <c r="F46" s="248">
        <f t="shared" si="19"/>
        <v>-112</v>
      </c>
      <c r="G46" s="248">
        <f t="shared" si="19"/>
        <v>-6249</v>
      </c>
      <c r="H46" s="248">
        <f t="shared" si="19"/>
        <v>-174</v>
      </c>
      <c r="I46" s="248">
        <f t="shared" si="19"/>
        <v>3292</v>
      </c>
      <c r="J46" s="248">
        <f t="shared" si="19"/>
        <v>-225</v>
      </c>
      <c r="K46" s="248">
        <f t="shared" si="19"/>
        <v>-1997</v>
      </c>
      <c r="L46" s="248">
        <f t="shared" si="19"/>
        <v>1551</v>
      </c>
      <c r="M46" s="248">
        <f t="shared" si="19"/>
        <v>104</v>
      </c>
      <c r="N46" s="248">
        <f t="shared" si="19"/>
        <v>-3467</v>
      </c>
      <c r="O46" s="248">
        <f t="shared" si="19"/>
        <v>-19</v>
      </c>
      <c r="P46" s="248">
        <f t="shared" si="19"/>
        <v>-588</v>
      </c>
      <c r="Q46" s="248">
        <f t="shared" si="19"/>
        <v>-729</v>
      </c>
      <c r="R46" s="248">
        <f t="shared" si="19"/>
        <v>-446</v>
      </c>
      <c r="S46" s="248">
        <f t="shared" si="19"/>
        <v>21</v>
      </c>
      <c r="T46" s="248">
        <f t="shared" si="19"/>
        <v>-66</v>
      </c>
      <c r="U46" s="248">
        <f t="shared" si="19"/>
        <v>522</v>
      </c>
      <c r="V46" s="248">
        <f t="shared" si="19"/>
        <v>-39</v>
      </c>
      <c r="W46" s="248">
        <f t="shared" si="19"/>
        <v>-15800</v>
      </c>
      <c r="X46" s="248">
        <f t="shared" si="19"/>
        <v>-1499</v>
      </c>
      <c r="Y46" s="248">
        <f t="shared" si="19"/>
        <v>5372</v>
      </c>
      <c r="Z46" s="248">
        <f t="shared" si="19"/>
        <v>-7105</v>
      </c>
      <c r="AA46" s="248">
        <f t="shared" si="19"/>
        <v>223</v>
      </c>
      <c r="AB46" s="248">
        <f t="shared" si="19"/>
        <v>938</v>
      </c>
      <c r="AC46" s="248">
        <f t="shared" si="19"/>
        <v>-208</v>
      </c>
      <c r="AD46" s="248">
        <f t="shared" si="19"/>
        <v>6834</v>
      </c>
      <c r="AE46" s="248">
        <f t="shared" si="19"/>
        <v>-1025</v>
      </c>
      <c r="AF46" s="248">
        <f t="shared" si="19"/>
        <v>-1456</v>
      </c>
      <c r="AG46" s="282">
        <f t="shared" si="19"/>
        <v>592</v>
      </c>
      <c r="AH46" s="231">
        <f t="shared" si="19"/>
        <v>6030</v>
      </c>
      <c r="AI46" s="282">
        <f t="shared" si="19"/>
        <v>-9160</v>
      </c>
      <c r="AJ46" s="231">
        <f t="shared" si="19"/>
        <v>5049</v>
      </c>
      <c r="AK46" s="282">
        <f t="shared" si="19"/>
        <v>1198</v>
      </c>
      <c r="AL46" s="231">
        <f t="shared" si="19"/>
        <v>866</v>
      </c>
      <c r="AM46" s="282">
        <f t="shared" si="19"/>
        <v>4050</v>
      </c>
      <c r="AN46" s="282">
        <f t="shared" si="19"/>
        <v>-2426</v>
      </c>
      <c r="AO46" s="231">
        <f t="shared" si="19"/>
        <v>2090</v>
      </c>
      <c r="AP46" s="282">
        <f t="shared" si="19"/>
        <v>14814</v>
      </c>
      <c r="AQ46" s="231">
        <f t="shared" si="19"/>
        <v>-129</v>
      </c>
      <c r="AR46" s="282">
        <f t="shared" si="19"/>
        <v>1341</v>
      </c>
      <c r="AS46" s="231">
        <f t="shared" si="19"/>
        <v>-935</v>
      </c>
      <c r="AT46" s="282">
        <f t="shared" si="19"/>
        <v>1124</v>
      </c>
      <c r="AU46" s="231">
        <f t="shared" si="19"/>
        <v>1337</v>
      </c>
      <c r="AV46" s="282">
        <f t="shared" si="19"/>
        <v>1430</v>
      </c>
      <c r="AW46" s="231">
        <f t="shared" si="19"/>
        <v>-421</v>
      </c>
      <c r="AX46" s="282">
        <f t="shared" si="19"/>
        <v>7315</v>
      </c>
      <c r="AY46" s="231">
        <f t="shared" si="19"/>
        <v>3800</v>
      </c>
      <c r="AZ46" s="248">
        <f t="shared" si="19"/>
        <v>-51</v>
      </c>
      <c r="BA46" s="282">
        <f t="shared" si="19"/>
        <v>296</v>
      </c>
      <c r="BB46" s="248">
        <f t="shared" si="19"/>
        <v>2662</v>
      </c>
      <c r="BC46" s="282">
        <f t="shared" si="19"/>
        <v>486</v>
      </c>
      <c r="BD46" s="237">
        <f t="shared" si="19"/>
        <v>-787</v>
      </c>
      <c r="BE46" s="137">
        <f t="shared" si="19"/>
        <v>28502</v>
      </c>
      <c r="BF46" s="296"/>
      <c r="BG46" s="309" t="s">
        <v>122</v>
      </c>
    </row>
    <row r="47" spans="1:59" ht="12.75">
      <c r="A47" s="296"/>
      <c r="B47" s="157" t="s">
        <v>111</v>
      </c>
      <c r="C47" s="139">
        <f>C44+C38</f>
        <v>547770</v>
      </c>
      <c r="D47" s="139">
        <f aca="true" t="shared" si="20" ref="D47:BE47">D44+D38</f>
        <v>3595320</v>
      </c>
      <c r="E47" s="164">
        <f t="shared" si="20"/>
        <v>46967</v>
      </c>
      <c r="F47" s="179">
        <f t="shared" si="20"/>
        <v>13174</v>
      </c>
      <c r="G47" s="179">
        <f t="shared" si="20"/>
        <v>61057</v>
      </c>
      <c r="H47" s="179">
        <f t="shared" si="20"/>
        <v>5086</v>
      </c>
      <c r="I47" s="179">
        <f t="shared" si="20"/>
        <v>33802</v>
      </c>
      <c r="J47" s="179">
        <f t="shared" si="20"/>
        <v>168384</v>
      </c>
      <c r="K47" s="179">
        <f t="shared" si="20"/>
        <v>19938</v>
      </c>
      <c r="L47" s="179">
        <f t="shared" si="20"/>
        <v>17586</v>
      </c>
      <c r="M47" s="179">
        <f t="shared" si="20"/>
        <v>2351</v>
      </c>
      <c r="N47" s="179">
        <f t="shared" si="20"/>
        <v>212066</v>
      </c>
      <c r="O47" s="179">
        <f t="shared" si="20"/>
        <v>15999</v>
      </c>
      <c r="P47" s="179">
        <f t="shared" si="20"/>
        <v>1711</v>
      </c>
      <c r="Q47" s="179">
        <f t="shared" si="20"/>
        <v>11458</v>
      </c>
      <c r="R47" s="179">
        <f t="shared" si="20"/>
        <v>4865</v>
      </c>
      <c r="S47" s="179">
        <f t="shared" si="20"/>
        <v>1789</v>
      </c>
      <c r="T47" s="179">
        <f t="shared" si="20"/>
        <v>455</v>
      </c>
      <c r="U47" s="179">
        <f t="shared" si="20"/>
        <v>51333</v>
      </c>
      <c r="V47" s="179">
        <f t="shared" si="20"/>
        <v>1966</v>
      </c>
      <c r="W47" s="179">
        <f t="shared" si="20"/>
        <v>470749</v>
      </c>
      <c r="X47" s="179">
        <f t="shared" si="20"/>
        <v>75303</v>
      </c>
      <c r="Y47" s="179">
        <f t="shared" si="20"/>
        <v>44502</v>
      </c>
      <c r="Z47" s="179">
        <f t="shared" si="20"/>
        <v>115435</v>
      </c>
      <c r="AA47" s="179">
        <f t="shared" si="20"/>
        <v>17179</v>
      </c>
      <c r="AB47" s="179">
        <f t="shared" si="20"/>
        <v>76340</v>
      </c>
      <c r="AC47" s="179">
        <f t="shared" si="20"/>
        <v>35470</v>
      </c>
      <c r="AD47" s="179">
        <f t="shared" si="20"/>
        <v>379693</v>
      </c>
      <c r="AE47" s="179">
        <f t="shared" si="20"/>
        <v>18143</v>
      </c>
      <c r="AF47" s="179">
        <f t="shared" si="20"/>
        <v>126474</v>
      </c>
      <c r="AG47" s="170">
        <f t="shared" si="20"/>
        <v>10569</v>
      </c>
      <c r="AH47" s="164">
        <f t="shared" si="20"/>
        <v>224648</v>
      </c>
      <c r="AI47" s="170">
        <f t="shared" si="20"/>
        <v>125879</v>
      </c>
      <c r="AJ47" s="164">
        <f t="shared" si="20"/>
        <v>63138</v>
      </c>
      <c r="AK47" s="170">
        <f t="shared" si="20"/>
        <v>49095</v>
      </c>
      <c r="AL47" s="164">
        <f t="shared" si="20"/>
        <v>41284</v>
      </c>
      <c r="AM47" s="170">
        <f t="shared" si="20"/>
        <v>67544</v>
      </c>
      <c r="AN47" s="170">
        <f t="shared" si="20"/>
        <v>64018</v>
      </c>
      <c r="AO47" s="164">
        <f t="shared" si="20"/>
        <v>41782</v>
      </c>
      <c r="AP47" s="170">
        <f t="shared" si="20"/>
        <v>265750</v>
      </c>
      <c r="AQ47" s="164">
        <f t="shared" si="20"/>
        <v>44046</v>
      </c>
      <c r="AR47" s="170">
        <f t="shared" si="20"/>
        <v>20754</v>
      </c>
      <c r="AS47" s="164">
        <f t="shared" si="20"/>
        <v>49899</v>
      </c>
      <c r="AT47" s="170">
        <f t="shared" si="20"/>
        <v>81706</v>
      </c>
      <c r="AU47" s="164">
        <f t="shared" si="20"/>
        <v>18735</v>
      </c>
      <c r="AV47" s="170">
        <f t="shared" si="20"/>
        <v>62753</v>
      </c>
      <c r="AW47" s="164">
        <f t="shared" si="20"/>
        <v>73668</v>
      </c>
      <c r="AX47" s="170">
        <f t="shared" si="20"/>
        <v>68288</v>
      </c>
      <c r="AY47" s="164">
        <f t="shared" si="20"/>
        <v>108791</v>
      </c>
      <c r="AZ47" s="179">
        <f t="shared" si="20"/>
        <v>5394</v>
      </c>
      <c r="BA47" s="170">
        <f t="shared" si="20"/>
        <v>17387</v>
      </c>
      <c r="BB47" s="179">
        <f t="shared" si="20"/>
        <v>51674</v>
      </c>
      <c r="BC47" s="170">
        <f t="shared" si="20"/>
        <v>6381</v>
      </c>
      <c r="BD47" s="238">
        <f t="shared" si="20"/>
        <v>2862</v>
      </c>
      <c r="BE47" s="139">
        <f t="shared" si="20"/>
        <v>4143090</v>
      </c>
      <c r="BF47" s="296"/>
      <c r="BG47" s="157" t="s">
        <v>111</v>
      </c>
    </row>
    <row r="48" spans="1:59" ht="12.75">
      <c r="A48" s="296"/>
      <c r="B48" s="154" t="s">
        <v>121</v>
      </c>
      <c r="C48" s="140">
        <f>C47/C18*100</f>
        <v>108.00754792875607</v>
      </c>
      <c r="D48" s="140">
        <f aca="true" t="shared" si="21" ref="D48:BE48">D47/D18*100</f>
        <v>100.55286568339659</v>
      </c>
      <c r="E48" s="232">
        <f t="shared" si="21"/>
        <v>102.95490913873606</v>
      </c>
      <c r="F48" s="249">
        <f t="shared" si="21"/>
        <v>97.59964439176174</v>
      </c>
      <c r="G48" s="249">
        <f t="shared" si="21"/>
        <v>94.56085737737924</v>
      </c>
      <c r="H48" s="249">
        <f t="shared" si="21"/>
        <v>96.87619047619047</v>
      </c>
      <c r="I48" s="249">
        <f t="shared" si="21"/>
        <v>116.89317702389599</v>
      </c>
      <c r="J48" s="249">
        <f t="shared" si="21"/>
        <v>97.45008391689333</v>
      </c>
      <c r="K48" s="249">
        <f t="shared" si="21"/>
        <v>70.26855572002538</v>
      </c>
      <c r="L48" s="249">
        <f t="shared" si="21"/>
        <v>120.36137156936555</v>
      </c>
      <c r="M48" s="249">
        <f t="shared" si="21"/>
        <v>113.02884615384616</v>
      </c>
      <c r="N48" s="249">
        <f t="shared" si="21"/>
        <v>92.10329731420033</v>
      </c>
      <c r="O48" s="249">
        <f t="shared" si="21"/>
        <v>92.64578145810411</v>
      </c>
      <c r="P48" s="249">
        <f t="shared" si="21"/>
        <v>70.64409578860446</v>
      </c>
      <c r="Q48" s="249">
        <f t="shared" si="21"/>
        <v>91.75942980699928</v>
      </c>
      <c r="R48" s="249">
        <f t="shared" si="21"/>
        <v>92.35003796507213</v>
      </c>
      <c r="S48" s="249">
        <f t="shared" si="21"/>
        <v>85.14992860542598</v>
      </c>
      <c r="T48" s="249">
        <f t="shared" si="21"/>
        <v>77.64505119453925</v>
      </c>
      <c r="U48" s="249">
        <f t="shared" si="21"/>
        <v>96.75431156347187</v>
      </c>
      <c r="V48" s="249">
        <f t="shared" si="21"/>
        <v>102.18295218295219</v>
      </c>
      <c r="W48" s="249">
        <f t="shared" si="21"/>
        <v>93.38516229115999</v>
      </c>
      <c r="X48" s="249">
        <f t="shared" si="21"/>
        <v>96.15767698437021</v>
      </c>
      <c r="Y48" s="249">
        <f t="shared" si="21"/>
        <v>122.50392270212238</v>
      </c>
      <c r="Z48" s="249">
        <f t="shared" si="21"/>
        <v>89.92015579357351</v>
      </c>
      <c r="AA48" s="249">
        <f t="shared" si="21"/>
        <v>101.33309738689317</v>
      </c>
      <c r="AB48" s="249">
        <f t="shared" si="21"/>
        <v>102.22692395248872</v>
      </c>
      <c r="AC48" s="249">
        <f t="shared" si="21"/>
        <v>105.82689381507893</v>
      </c>
      <c r="AD48" s="249">
        <f t="shared" si="21"/>
        <v>110.1593960705126</v>
      </c>
      <c r="AE48" s="249">
        <f t="shared" si="21"/>
        <v>88.61915693840669</v>
      </c>
      <c r="AF48" s="249">
        <f t="shared" si="21"/>
        <v>100.22188059654182</v>
      </c>
      <c r="AG48" s="283">
        <f t="shared" si="21"/>
        <v>93.71342436602235</v>
      </c>
      <c r="AH48" s="232">
        <f t="shared" si="21"/>
        <v>103.14416896235079</v>
      </c>
      <c r="AI48" s="283">
        <f t="shared" si="21"/>
        <v>85.66518990356805</v>
      </c>
      <c r="AJ48" s="232">
        <f t="shared" si="21"/>
        <v>118.20717802782094</v>
      </c>
      <c r="AK48" s="283">
        <f t="shared" si="21"/>
        <v>108.94505592046866</v>
      </c>
      <c r="AL48" s="232">
        <f t="shared" si="21"/>
        <v>110.69580372704115</v>
      </c>
      <c r="AM48" s="283">
        <f t="shared" si="21"/>
        <v>121.56291056998363</v>
      </c>
      <c r="AN48" s="283">
        <f t="shared" si="21"/>
        <v>91.25612954726878</v>
      </c>
      <c r="AO48" s="232">
        <f t="shared" si="21"/>
        <v>102.58790021606757</v>
      </c>
      <c r="AP48" s="283">
        <f t="shared" si="21"/>
        <v>105.68575439545363</v>
      </c>
      <c r="AQ48" s="232">
        <f t="shared" si="21"/>
        <v>105.34044435940974</v>
      </c>
      <c r="AR48" s="283">
        <f t="shared" si="21"/>
        <v>107.61731915996889</v>
      </c>
      <c r="AS48" s="232">
        <f t="shared" si="21"/>
        <v>105.55720088001354</v>
      </c>
      <c r="AT48" s="283">
        <f t="shared" si="21"/>
        <v>107.24120279830423</v>
      </c>
      <c r="AU48" s="232">
        <f t="shared" si="21"/>
        <v>111.26618363226038</v>
      </c>
      <c r="AV48" s="283">
        <f t="shared" si="21"/>
        <v>114.61944510402016</v>
      </c>
      <c r="AW48" s="232">
        <f t="shared" si="21"/>
        <v>92.18179088042444</v>
      </c>
      <c r="AX48" s="283">
        <f t="shared" si="21"/>
        <v>108.65753337470365</v>
      </c>
      <c r="AY48" s="232">
        <f t="shared" si="21"/>
        <v>106.98298751106303</v>
      </c>
      <c r="AZ48" s="249">
        <f t="shared" si="21"/>
        <v>109.85743380855398</v>
      </c>
      <c r="BA48" s="283">
        <f t="shared" si="21"/>
        <v>105.35021812893844</v>
      </c>
      <c r="BB48" s="249">
        <f t="shared" si="21"/>
        <v>104.18985402048553</v>
      </c>
      <c r="BC48" s="283">
        <f t="shared" si="21"/>
        <v>104.84719027275715</v>
      </c>
      <c r="BD48" s="239">
        <f t="shared" si="21"/>
        <v>81.72472872644204</v>
      </c>
      <c r="BE48" s="140">
        <f t="shared" si="21"/>
        <v>101.47889478339269</v>
      </c>
      <c r="BF48" s="296"/>
      <c r="BG48" s="154" t="s">
        <v>121</v>
      </c>
    </row>
    <row r="49" spans="1:59" ht="13.5" thickBot="1">
      <c r="A49" s="296"/>
      <c r="B49" s="155" t="s">
        <v>122</v>
      </c>
      <c r="C49" s="141">
        <f>C47-C18</f>
        <v>40611</v>
      </c>
      <c r="D49" s="141">
        <f aca="true" t="shared" si="22" ref="D49:BE49">D47-D18</f>
        <v>19768</v>
      </c>
      <c r="E49" s="233">
        <f t="shared" si="22"/>
        <v>1348</v>
      </c>
      <c r="F49" s="250">
        <f t="shared" si="22"/>
        <v>-324</v>
      </c>
      <c r="G49" s="250">
        <f t="shared" si="22"/>
        <v>-3512</v>
      </c>
      <c r="H49" s="250">
        <f t="shared" si="22"/>
        <v>-164</v>
      </c>
      <c r="I49" s="250">
        <f t="shared" si="22"/>
        <v>4885</v>
      </c>
      <c r="J49" s="250">
        <f t="shared" si="22"/>
        <v>-4406</v>
      </c>
      <c r="K49" s="250">
        <f t="shared" si="22"/>
        <v>-8436</v>
      </c>
      <c r="L49" s="250">
        <f t="shared" si="22"/>
        <v>2975</v>
      </c>
      <c r="M49" s="250">
        <f t="shared" si="22"/>
        <v>271</v>
      </c>
      <c r="N49" s="250">
        <f t="shared" si="22"/>
        <v>-18182</v>
      </c>
      <c r="O49" s="250">
        <f t="shared" si="22"/>
        <v>-1270</v>
      </c>
      <c r="P49" s="250">
        <f t="shared" si="22"/>
        <v>-711</v>
      </c>
      <c r="Q49" s="250">
        <f t="shared" si="22"/>
        <v>-1029</v>
      </c>
      <c r="R49" s="250">
        <f t="shared" si="22"/>
        <v>-403</v>
      </c>
      <c r="S49" s="250">
        <f t="shared" si="22"/>
        <v>-312</v>
      </c>
      <c r="T49" s="250">
        <f t="shared" si="22"/>
        <v>-131</v>
      </c>
      <c r="U49" s="250">
        <f t="shared" si="22"/>
        <v>-1722</v>
      </c>
      <c r="V49" s="250">
        <f t="shared" si="22"/>
        <v>42</v>
      </c>
      <c r="W49" s="250">
        <f t="shared" si="22"/>
        <v>-33345</v>
      </c>
      <c r="X49" s="250">
        <f t="shared" si="22"/>
        <v>-3009</v>
      </c>
      <c r="Y49" s="250">
        <f t="shared" si="22"/>
        <v>8175</v>
      </c>
      <c r="Z49" s="250">
        <f t="shared" si="22"/>
        <v>-12940</v>
      </c>
      <c r="AA49" s="250">
        <f t="shared" si="22"/>
        <v>226</v>
      </c>
      <c r="AB49" s="250">
        <f t="shared" si="22"/>
        <v>1663</v>
      </c>
      <c r="AC49" s="250">
        <f t="shared" si="22"/>
        <v>1953</v>
      </c>
      <c r="AD49" s="250">
        <f t="shared" si="22"/>
        <v>35017</v>
      </c>
      <c r="AE49" s="250">
        <f t="shared" si="22"/>
        <v>-2330</v>
      </c>
      <c r="AF49" s="250">
        <f t="shared" si="22"/>
        <v>280</v>
      </c>
      <c r="AG49" s="284">
        <f t="shared" si="22"/>
        <v>-709</v>
      </c>
      <c r="AH49" s="233">
        <f t="shared" si="22"/>
        <v>6848</v>
      </c>
      <c r="AI49" s="284">
        <f t="shared" si="22"/>
        <v>-21064</v>
      </c>
      <c r="AJ49" s="233">
        <f t="shared" si="22"/>
        <v>9725</v>
      </c>
      <c r="AK49" s="284">
        <f t="shared" si="22"/>
        <v>4031</v>
      </c>
      <c r="AL49" s="233">
        <f t="shared" si="22"/>
        <v>3989</v>
      </c>
      <c r="AM49" s="284">
        <f t="shared" si="22"/>
        <v>11981</v>
      </c>
      <c r="AN49" s="284">
        <f t="shared" si="22"/>
        <v>-6134</v>
      </c>
      <c r="AO49" s="233">
        <f t="shared" si="22"/>
        <v>1054</v>
      </c>
      <c r="AP49" s="284">
        <f t="shared" si="22"/>
        <v>14297</v>
      </c>
      <c r="AQ49" s="233">
        <f t="shared" si="22"/>
        <v>2233</v>
      </c>
      <c r="AR49" s="284">
        <f t="shared" si="22"/>
        <v>1469</v>
      </c>
      <c r="AS49" s="233">
        <f t="shared" si="22"/>
        <v>2627</v>
      </c>
      <c r="AT49" s="284">
        <f t="shared" si="22"/>
        <v>5517</v>
      </c>
      <c r="AU49" s="233">
        <f t="shared" si="22"/>
        <v>1897</v>
      </c>
      <c r="AV49" s="284">
        <f t="shared" si="22"/>
        <v>8004</v>
      </c>
      <c r="AW49" s="233">
        <f t="shared" si="22"/>
        <v>-6248</v>
      </c>
      <c r="AX49" s="284">
        <f t="shared" si="22"/>
        <v>5441</v>
      </c>
      <c r="AY49" s="233">
        <f t="shared" si="22"/>
        <v>7101</v>
      </c>
      <c r="AZ49" s="250">
        <f t="shared" si="22"/>
        <v>484</v>
      </c>
      <c r="BA49" s="284">
        <f t="shared" si="22"/>
        <v>883</v>
      </c>
      <c r="BB49" s="250">
        <f t="shared" si="22"/>
        <v>2078</v>
      </c>
      <c r="BC49" s="284">
        <f t="shared" si="22"/>
        <v>295</v>
      </c>
      <c r="BD49" s="240">
        <f t="shared" si="22"/>
        <v>-640</v>
      </c>
      <c r="BE49" s="141">
        <f t="shared" si="22"/>
        <v>60379</v>
      </c>
      <c r="BF49" s="296"/>
      <c r="BG49" s="155" t="s">
        <v>122</v>
      </c>
    </row>
    <row r="50" spans="1:59" ht="12.75">
      <c r="A50" s="296"/>
      <c r="B50" s="92">
        <v>10</v>
      </c>
      <c r="C50" s="142">
        <v>69721</v>
      </c>
      <c r="D50" s="89">
        <f>BE50-C50</f>
        <v>455686</v>
      </c>
      <c r="E50" s="163">
        <v>4684</v>
      </c>
      <c r="F50" s="13">
        <v>1536</v>
      </c>
      <c r="G50" s="13">
        <v>6096</v>
      </c>
      <c r="H50" s="13">
        <v>616</v>
      </c>
      <c r="I50" s="13">
        <v>3996</v>
      </c>
      <c r="J50" s="253">
        <v>19285</v>
      </c>
      <c r="K50" s="13">
        <v>2562</v>
      </c>
      <c r="L50" s="13">
        <v>2325</v>
      </c>
      <c r="M50" s="13">
        <v>401</v>
      </c>
      <c r="N50" s="253">
        <v>19611</v>
      </c>
      <c r="O50" s="13">
        <v>4427</v>
      </c>
      <c r="P50" s="13">
        <v>186</v>
      </c>
      <c r="Q50" s="13">
        <v>1048</v>
      </c>
      <c r="R50" s="13">
        <v>909</v>
      </c>
      <c r="S50" s="13">
        <v>185</v>
      </c>
      <c r="T50" s="13">
        <v>51</v>
      </c>
      <c r="U50" s="13">
        <v>8481</v>
      </c>
      <c r="V50" s="13">
        <v>308</v>
      </c>
      <c r="W50" s="253">
        <v>71087</v>
      </c>
      <c r="X50" s="267">
        <v>9641</v>
      </c>
      <c r="Y50" s="13">
        <v>6132</v>
      </c>
      <c r="Z50" s="13">
        <v>13092</v>
      </c>
      <c r="AA50" s="13">
        <v>2049</v>
      </c>
      <c r="AB50" s="267">
        <v>9683</v>
      </c>
      <c r="AC50" s="13">
        <v>4709</v>
      </c>
      <c r="AD50" s="253">
        <v>41106</v>
      </c>
      <c r="AE50" s="13">
        <v>2718</v>
      </c>
      <c r="AF50" s="13">
        <v>16188</v>
      </c>
      <c r="AG50" s="12">
        <v>2101</v>
      </c>
      <c r="AH50" s="176">
        <v>26963</v>
      </c>
      <c r="AI50" s="133">
        <v>13324</v>
      </c>
      <c r="AJ50" s="163">
        <v>7239</v>
      </c>
      <c r="AK50" s="12">
        <v>6144</v>
      </c>
      <c r="AL50" s="163">
        <v>8378</v>
      </c>
      <c r="AM50" s="12">
        <v>11768</v>
      </c>
      <c r="AN50" s="12">
        <v>9126</v>
      </c>
      <c r="AO50" s="163">
        <v>6565</v>
      </c>
      <c r="AP50" s="133">
        <v>35869</v>
      </c>
      <c r="AQ50" s="163">
        <v>5663</v>
      </c>
      <c r="AR50" s="12">
        <v>2503</v>
      </c>
      <c r="AS50" s="163">
        <v>6324</v>
      </c>
      <c r="AT50" s="12">
        <v>11184</v>
      </c>
      <c r="AU50" s="163">
        <v>2210</v>
      </c>
      <c r="AV50" s="12">
        <v>5532</v>
      </c>
      <c r="AW50" s="163">
        <v>11017</v>
      </c>
      <c r="AX50" s="12">
        <v>8678</v>
      </c>
      <c r="AY50" s="163">
        <v>13608</v>
      </c>
      <c r="AZ50" s="13">
        <v>376</v>
      </c>
      <c r="BA50" s="12">
        <v>2284</v>
      </c>
      <c r="BB50" s="13">
        <v>4843</v>
      </c>
      <c r="BC50" s="12">
        <v>536</v>
      </c>
      <c r="BD50" s="13">
        <v>339</v>
      </c>
      <c r="BE50" s="184">
        <v>525407</v>
      </c>
      <c r="BF50" s="296"/>
      <c r="BG50" s="92">
        <v>10</v>
      </c>
    </row>
    <row r="51" spans="1:59" ht="12.75">
      <c r="A51" s="296"/>
      <c r="B51" s="92">
        <v>11</v>
      </c>
      <c r="C51" s="142">
        <v>65350</v>
      </c>
      <c r="D51" s="89">
        <f>BE51-C51</f>
        <v>335938</v>
      </c>
      <c r="E51" s="163">
        <v>4156</v>
      </c>
      <c r="F51" s="13">
        <v>1131</v>
      </c>
      <c r="G51" s="13">
        <v>3398</v>
      </c>
      <c r="H51" s="13">
        <v>285</v>
      </c>
      <c r="I51" s="13">
        <v>3001</v>
      </c>
      <c r="J51" s="253">
        <v>15459</v>
      </c>
      <c r="K51" s="13">
        <v>1520</v>
      </c>
      <c r="L51" s="13">
        <v>2429</v>
      </c>
      <c r="M51" s="13">
        <v>235</v>
      </c>
      <c r="N51" s="253">
        <v>18069</v>
      </c>
      <c r="O51" s="13">
        <v>3082</v>
      </c>
      <c r="P51" s="13">
        <v>196</v>
      </c>
      <c r="Q51" s="13">
        <v>761</v>
      </c>
      <c r="R51" s="13">
        <v>372</v>
      </c>
      <c r="S51" s="13">
        <v>213</v>
      </c>
      <c r="T51" s="13">
        <v>67</v>
      </c>
      <c r="U51" s="13">
        <v>5675</v>
      </c>
      <c r="V51" s="13">
        <v>377</v>
      </c>
      <c r="W51" s="253">
        <v>44926</v>
      </c>
      <c r="X51" s="267">
        <v>6706</v>
      </c>
      <c r="Y51" s="13">
        <v>4635</v>
      </c>
      <c r="Z51" s="13">
        <v>11368</v>
      </c>
      <c r="AA51" s="13">
        <v>1446</v>
      </c>
      <c r="AB51" s="267">
        <v>9765</v>
      </c>
      <c r="AC51" s="13">
        <v>3425</v>
      </c>
      <c r="AD51" s="253">
        <v>43302</v>
      </c>
      <c r="AE51" s="13">
        <v>1934</v>
      </c>
      <c r="AF51" s="13">
        <v>17418</v>
      </c>
      <c r="AG51" s="12">
        <v>1098</v>
      </c>
      <c r="AH51" s="176">
        <v>24346</v>
      </c>
      <c r="AI51" s="133">
        <v>9299</v>
      </c>
      <c r="AJ51" s="163">
        <v>4240</v>
      </c>
      <c r="AK51" s="12">
        <v>5071</v>
      </c>
      <c r="AL51" s="163">
        <v>2835</v>
      </c>
      <c r="AM51" s="12">
        <v>6216</v>
      </c>
      <c r="AN51" s="12">
        <v>7151</v>
      </c>
      <c r="AO51" s="163">
        <v>2577</v>
      </c>
      <c r="AP51" s="133">
        <v>19782</v>
      </c>
      <c r="AQ51" s="163">
        <v>2438</v>
      </c>
      <c r="AR51" s="12">
        <v>1236</v>
      </c>
      <c r="AS51" s="163">
        <v>2853</v>
      </c>
      <c r="AT51" s="12">
        <v>8290</v>
      </c>
      <c r="AU51" s="163">
        <v>1253</v>
      </c>
      <c r="AV51" s="12">
        <v>4779</v>
      </c>
      <c r="AW51" s="163">
        <v>7531</v>
      </c>
      <c r="AX51" s="12">
        <v>5844</v>
      </c>
      <c r="AY51" s="163">
        <v>8645</v>
      </c>
      <c r="AZ51" s="13">
        <v>338</v>
      </c>
      <c r="BA51" s="12">
        <v>1777</v>
      </c>
      <c r="BB51" s="13">
        <v>2522</v>
      </c>
      <c r="BC51" s="12">
        <v>301</v>
      </c>
      <c r="BD51" s="13">
        <v>165</v>
      </c>
      <c r="BE51" s="160">
        <v>401288</v>
      </c>
      <c r="BF51" s="296"/>
      <c r="BG51" s="226">
        <v>11</v>
      </c>
    </row>
    <row r="52" spans="1:59" ht="12.75">
      <c r="A52" s="296"/>
      <c r="B52" s="156">
        <v>12</v>
      </c>
      <c r="C52" s="143">
        <v>65926</v>
      </c>
      <c r="D52" s="89">
        <f>BE52-C52</f>
        <v>366880</v>
      </c>
      <c r="E52" s="165">
        <v>3923</v>
      </c>
      <c r="F52" s="146">
        <v>1679</v>
      </c>
      <c r="G52" s="146">
        <v>2955</v>
      </c>
      <c r="H52" s="146">
        <v>780</v>
      </c>
      <c r="I52" s="146">
        <v>3446</v>
      </c>
      <c r="J52" s="254">
        <v>19247</v>
      </c>
      <c r="K52" s="146">
        <v>2082</v>
      </c>
      <c r="L52" s="146">
        <v>2972</v>
      </c>
      <c r="M52" s="146">
        <v>78</v>
      </c>
      <c r="N52" s="254">
        <v>22351</v>
      </c>
      <c r="O52" s="146">
        <v>1846</v>
      </c>
      <c r="P52" s="146">
        <v>255</v>
      </c>
      <c r="Q52" s="146">
        <v>1174</v>
      </c>
      <c r="R52" s="146">
        <v>947</v>
      </c>
      <c r="S52" s="146">
        <v>182</v>
      </c>
      <c r="T52" s="146">
        <v>86</v>
      </c>
      <c r="U52" s="146">
        <v>4582</v>
      </c>
      <c r="V52" s="146">
        <v>501</v>
      </c>
      <c r="W52" s="254">
        <v>46979</v>
      </c>
      <c r="X52" s="268">
        <v>8104</v>
      </c>
      <c r="Y52" s="146">
        <v>3357</v>
      </c>
      <c r="Z52" s="146">
        <v>9127</v>
      </c>
      <c r="AA52" s="146">
        <v>1071</v>
      </c>
      <c r="AB52" s="268">
        <v>9727</v>
      </c>
      <c r="AC52" s="146">
        <v>3752</v>
      </c>
      <c r="AD52" s="254">
        <v>52454</v>
      </c>
      <c r="AE52" s="146">
        <v>5260</v>
      </c>
      <c r="AF52" s="146">
        <v>18146</v>
      </c>
      <c r="AG52" s="144">
        <v>1292</v>
      </c>
      <c r="AH52" s="177">
        <v>26215</v>
      </c>
      <c r="AI52" s="145">
        <v>9030</v>
      </c>
      <c r="AJ52" s="165">
        <v>4074</v>
      </c>
      <c r="AK52" s="144">
        <v>5106</v>
      </c>
      <c r="AL52" s="165">
        <v>2875</v>
      </c>
      <c r="AM52" s="144">
        <v>8361</v>
      </c>
      <c r="AN52" s="144">
        <v>9390</v>
      </c>
      <c r="AO52" s="165">
        <v>3066</v>
      </c>
      <c r="AP52" s="145">
        <v>17954</v>
      </c>
      <c r="AQ52" s="165">
        <v>2607</v>
      </c>
      <c r="AR52" s="144">
        <v>1348</v>
      </c>
      <c r="AS52" s="165">
        <v>2426</v>
      </c>
      <c r="AT52" s="144">
        <v>7018</v>
      </c>
      <c r="AU52" s="165">
        <v>968</v>
      </c>
      <c r="AV52" s="144">
        <v>6039</v>
      </c>
      <c r="AW52" s="165">
        <v>8687</v>
      </c>
      <c r="AX52" s="144">
        <v>4610</v>
      </c>
      <c r="AY52" s="165">
        <v>10527</v>
      </c>
      <c r="AZ52" s="146">
        <v>528</v>
      </c>
      <c r="BA52" s="144">
        <v>1742</v>
      </c>
      <c r="BB52" s="146">
        <v>5004</v>
      </c>
      <c r="BC52" s="144">
        <v>561</v>
      </c>
      <c r="BD52" s="146">
        <v>389</v>
      </c>
      <c r="BE52" s="160">
        <v>432806</v>
      </c>
      <c r="BF52" s="296"/>
      <c r="BG52" s="307">
        <v>12</v>
      </c>
    </row>
    <row r="53" spans="1:59" ht="12.75">
      <c r="A53" s="296"/>
      <c r="B53" s="96" t="s">
        <v>119</v>
      </c>
      <c r="C53" s="147">
        <f>SUM(C50:C52)</f>
        <v>200997</v>
      </c>
      <c r="D53" s="310">
        <f>BE53-C53</f>
        <v>1158504</v>
      </c>
      <c r="E53" s="166">
        <f>SUM(E50:E52)</f>
        <v>12763</v>
      </c>
      <c r="F53" s="180">
        <f aca="true" t="shared" si="23" ref="F53:BD53">SUM(F50:F52)</f>
        <v>4346</v>
      </c>
      <c r="G53" s="180">
        <f t="shared" si="23"/>
        <v>12449</v>
      </c>
      <c r="H53" s="180">
        <f t="shared" si="23"/>
        <v>1681</v>
      </c>
      <c r="I53" s="180">
        <f t="shared" si="23"/>
        <v>10443</v>
      </c>
      <c r="J53" s="180">
        <f t="shared" si="23"/>
        <v>53991</v>
      </c>
      <c r="K53" s="180">
        <f t="shared" si="23"/>
        <v>6164</v>
      </c>
      <c r="L53" s="180">
        <f t="shared" si="23"/>
        <v>7726</v>
      </c>
      <c r="M53" s="180">
        <f t="shared" si="23"/>
        <v>714</v>
      </c>
      <c r="N53" s="180">
        <f t="shared" si="23"/>
        <v>60031</v>
      </c>
      <c r="O53" s="180">
        <f t="shared" si="23"/>
        <v>9355</v>
      </c>
      <c r="P53" s="180">
        <f t="shared" si="23"/>
        <v>637</v>
      </c>
      <c r="Q53" s="180">
        <f t="shared" si="23"/>
        <v>2983</v>
      </c>
      <c r="R53" s="180">
        <f t="shared" si="23"/>
        <v>2228</v>
      </c>
      <c r="S53" s="180">
        <f t="shared" si="23"/>
        <v>580</v>
      </c>
      <c r="T53" s="180">
        <f t="shared" si="23"/>
        <v>204</v>
      </c>
      <c r="U53" s="180">
        <f t="shared" si="23"/>
        <v>18738</v>
      </c>
      <c r="V53" s="180">
        <f t="shared" si="23"/>
        <v>1186</v>
      </c>
      <c r="W53" s="180">
        <f t="shared" si="23"/>
        <v>162992</v>
      </c>
      <c r="X53" s="180">
        <f t="shared" si="23"/>
        <v>24451</v>
      </c>
      <c r="Y53" s="180">
        <f t="shared" si="23"/>
        <v>14124</v>
      </c>
      <c r="Z53" s="180">
        <f t="shared" si="23"/>
        <v>33587</v>
      </c>
      <c r="AA53" s="180">
        <f t="shared" si="23"/>
        <v>4566</v>
      </c>
      <c r="AB53" s="180">
        <f t="shared" si="23"/>
        <v>29175</v>
      </c>
      <c r="AC53" s="180">
        <f t="shared" si="23"/>
        <v>11886</v>
      </c>
      <c r="AD53" s="180">
        <f t="shared" si="23"/>
        <v>136862</v>
      </c>
      <c r="AE53" s="180">
        <f t="shared" si="23"/>
        <v>9912</v>
      </c>
      <c r="AF53" s="180">
        <f t="shared" si="23"/>
        <v>51752</v>
      </c>
      <c r="AG53" s="171">
        <f t="shared" si="23"/>
        <v>4491</v>
      </c>
      <c r="AH53" s="166">
        <f t="shared" si="23"/>
        <v>77524</v>
      </c>
      <c r="AI53" s="171">
        <f t="shared" si="23"/>
        <v>31653</v>
      </c>
      <c r="AJ53" s="166">
        <f t="shared" si="23"/>
        <v>15553</v>
      </c>
      <c r="AK53" s="171">
        <f t="shared" si="23"/>
        <v>16321</v>
      </c>
      <c r="AL53" s="166">
        <f t="shared" si="23"/>
        <v>14088</v>
      </c>
      <c r="AM53" s="171">
        <f t="shared" si="23"/>
        <v>26345</v>
      </c>
      <c r="AN53" s="171">
        <f t="shared" si="23"/>
        <v>25667</v>
      </c>
      <c r="AO53" s="166">
        <f t="shared" si="23"/>
        <v>12208</v>
      </c>
      <c r="AP53" s="171">
        <f t="shared" si="23"/>
        <v>73605</v>
      </c>
      <c r="AQ53" s="166">
        <f t="shared" si="23"/>
        <v>10708</v>
      </c>
      <c r="AR53" s="171">
        <f t="shared" si="23"/>
        <v>5087</v>
      </c>
      <c r="AS53" s="166">
        <f t="shared" si="23"/>
        <v>11603</v>
      </c>
      <c r="AT53" s="171">
        <f t="shared" si="23"/>
        <v>26492</v>
      </c>
      <c r="AU53" s="166">
        <f t="shared" si="23"/>
        <v>4431</v>
      </c>
      <c r="AV53" s="171">
        <f t="shared" si="23"/>
        <v>16350</v>
      </c>
      <c r="AW53" s="166">
        <f t="shared" si="23"/>
        <v>27235</v>
      </c>
      <c r="AX53" s="171">
        <f t="shared" si="23"/>
        <v>19132</v>
      </c>
      <c r="AY53" s="166">
        <f t="shared" si="23"/>
        <v>32780</v>
      </c>
      <c r="AZ53" s="180">
        <f t="shared" si="23"/>
        <v>1242</v>
      </c>
      <c r="BA53" s="171">
        <f t="shared" si="23"/>
        <v>5803</v>
      </c>
      <c r="BB53" s="180">
        <f t="shared" si="23"/>
        <v>12369</v>
      </c>
      <c r="BC53" s="171">
        <f t="shared" si="23"/>
        <v>1398</v>
      </c>
      <c r="BD53" s="180">
        <f t="shared" si="23"/>
        <v>893</v>
      </c>
      <c r="BE53" s="136">
        <f>SUM(BE50:BE52)</f>
        <v>1359501</v>
      </c>
      <c r="BF53" s="296"/>
      <c r="BG53" s="96" t="s">
        <v>119</v>
      </c>
    </row>
    <row r="54" spans="1:59" ht="12.75">
      <c r="A54" s="296"/>
      <c r="B54" s="308" t="s">
        <v>121</v>
      </c>
      <c r="C54" s="137">
        <f>C53/C22*100</f>
        <v>97.39264844120981</v>
      </c>
      <c r="D54" s="138">
        <f aca="true" t="shared" si="24" ref="D54:BE54">D53/D22*100</f>
        <v>104.8235875330485</v>
      </c>
      <c r="E54" s="227">
        <f t="shared" si="24"/>
        <v>98.54837464288472</v>
      </c>
      <c r="F54" s="251">
        <f t="shared" si="24"/>
        <v>106.93897637795276</v>
      </c>
      <c r="G54" s="251">
        <f t="shared" si="24"/>
        <v>91.62434680209023</v>
      </c>
      <c r="H54" s="251">
        <f t="shared" si="24"/>
        <v>118.79858657243815</v>
      </c>
      <c r="I54" s="251">
        <f t="shared" si="24"/>
        <v>135.13198757763976</v>
      </c>
      <c r="J54" s="251">
        <f t="shared" si="24"/>
        <v>99.81143586046254</v>
      </c>
      <c r="K54" s="251">
        <f t="shared" si="24"/>
        <v>95.32941540364986</v>
      </c>
      <c r="L54" s="251">
        <f t="shared" si="24"/>
        <v>119.00800985828712</v>
      </c>
      <c r="M54" s="251">
        <f t="shared" si="24"/>
        <v>87.07317073170732</v>
      </c>
      <c r="N54" s="251">
        <f t="shared" si="24"/>
        <v>94.86867473687538</v>
      </c>
      <c r="O54" s="251">
        <f t="shared" si="24"/>
        <v>137.6950250220783</v>
      </c>
      <c r="P54" s="251">
        <f t="shared" si="24"/>
        <v>85.73351278600269</v>
      </c>
      <c r="Q54" s="251">
        <f t="shared" si="24"/>
        <v>79.61035495062717</v>
      </c>
      <c r="R54" s="251">
        <f t="shared" si="24"/>
        <v>159.71326164874554</v>
      </c>
      <c r="S54" s="251">
        <f t="shared" si="24"/>
        <v>90.20217729393468</v>
      </c>
      <c r="T54" s="251">
        <f t="shared" si="24"/>
        <v>172.8813559322034</v>
      </c>
      <c r="U54" s="251">
        <f t="shared" si="24"/>
        <v>85.41733144914984</v>
      </c>
      <c r="V54" s="251">
        <f t="shared" si="24"/>
        <v>461.47859922178986</v>
      </c>
      <c r="W54" s="251">
        <f t="shared" si="24"/>
        <v>104.87870793385238</v>
      </c>
      <c r="X54" s="251">
        <f t="shared" si="24"/>
        <v>97.65946399328993</v>
      </c>
      <c r="Y54" s="251">
        <f t="shared" si="24"/>
        <v>105.53687514010312</v>
      </c>
      <c r="Z54" s="251">
        <f t="shared" si="24"/>
        <v>125.42290600843944</v>
      </c>
      <c r="AA54" s="251">
        <f t="shared" si="24"/>
        <v>113.41281669150523</v>
      </c>
      <c r="AB54" s="251">
        <f t="shared" si="24"/>
        <v>100.43720738088682</v>
      </c>
      <c r="AC54" s="251">
        <f t="shared" si="24"/>
        <v>111.45911477869468</v>
      </c>
      <c r="AD54" s="251">
        <f t="shared" si="24"/>
        <v>109.17256287740402</v>
      </c>
      <c r="AE54" s="251">
        <f t="shared" si="24"/>
        <v>107.36568457538995</v>
      </c>
      <c r="AF54" s="251">
        <f t="shared" si="24"/>
        <v>112.0973855784435</v>
      </c>
      <c r="AG54" s="285">
        <f t="shared" si="24"/>
        <v>104.36904485242853</v>
      </c>
      <c r="AH54" s="227">
        <f t="shared" si="24"/>
        <v>99.59787761604379</v>
      </c>
      <c r="AI54" s="285">
        <f t="shared" si="24"/>
        <v>90.70147286377443</v>
      </c>
      <c r="AJ54" s="227">
        <f t="shared" si="24"/>
        <v>119.80434447696811</v>
      </c>
      <c r="AK54" s="285">
        <f t="shared" si="24"/>
        <v>115.06627185561196</v>
      </c>
      <c r="AL54" s="227">
        <f t="shared" si="24"/>
        <v>109.39586892374594</v>
      </c>
      <c r="AM54" s="285">
        <f t="shared" si="24"/>
        <v>104.81817458422853</v>
      </c>
      <c r="AN54" s="285">
        <f t="shared" si="24"/>
        <v>101.02334002440271</v>
      </c>
      <c r="AO54" s="227">
        <f t="shared" si="24"/>
        <v>109.80392156862746</v>
      </c>
      <c r="AP54" s="285">
        <f t="shared" si="24"/>
        <v>106.91252941347355</v>
      </c>
      <c r="AQ54" s="227">
        <f t="shared" si="24"/>
        <v>99.29525222551929</v>
      </c>
      <c r="AR54" s="285">
        <f t="shared" si="24"/>
        <v>110.32314031663412</v>
      </c>
      <c r="AS54" s="227">
        <f t="shared" si="24"/>
        <v>102.3643581826202</v>
      </c>
      <c r="AT54" s="285">
        <f t="shared" si="24"/>
        <v>120.40176339590056</v>
      </c>
      <c r="AU54" s="227">
        <f t="shared" si="24"/>
        <v>120.30953027423297</v>
      </c>
      <c r="AV54" s="285">
        <f t="shared" si="24"/>
        <v>84.50922623662584</v>
      </c>
      <c r="AW54" s="227">
        <f t="shared" si="24"/>
        <v>108.97051174328811</v>
      </c>
      <c r="AX54" s="285">
        <f t="shared" si="24"/>
        <v>120.06275494195168</v>
      </c>
      <c r="AY54" s="227">
        <f t="shared" si="24"/>
        <v>100.92364532019704</v>
      </c>
      <c r="AZ54" s="251">
        <f t="shared" si="24"/>
        <v>63.594470046082954</v>
      </c>
      <c r="BA54" s="285">
        <f t="shared" si="24"/>
        <v>122.16842105263157</v>
      </c>
      <c r="BB54" s="251">
        <f t="shared" si="24"/>
        <v>107.07236842105263</v>
      </c>
      <c r="BC54" s="285">
        <f t="shared" si="24"/>
        <v>112.83292978208233</v>
      </c>
      <c r="BD54" s="251">
        <f t="shared" si="24"/>
        <v>68.42911877394636</v>
      </c>
      <c r="BE54" s="138">
        <f t="shared" si="24"/>
        <v>103.65431710954489</v>
      </c>
      <c r="BF54" s="296"/>
      <c r="BG54" s="308" t="s">
        <v>121</v>
      </c>
    </row>
    <row r="55" spans="1:59" ht="13.5" thickBot="1">
      <c r="A55" s="296"/>
      <c r="B55" s="309" t="s">
        <v>122</v>
      </c>
      <c r="C55" s="148">
        <f>C53-C22</f>
        <v>-5381</v>
      </c>
      <c r="D55" s="311">
        <f>D53-D22</f>
        <v>53310</v>
      </c>
      <c r="E55" s="167">
        <f>E53-E22</f>
        <v>-188</v>
      </c>
      <c r="F55" s="241">
        <f aca="true" t="shared" si="25" ref="F55:BE55">F53-F22</f>
        <v>282</v>
      </c>
      <c r="G55" s="181">
        <f t="shared" si="25"/>
        <v>-1138</v>
      </c>
      <c r="H55" s="241">
        <f t="shared" si="25"/>
        <v>266</v>
      </c>
      <c r="I55" s="181">
        <f t="shared" si="25"/>
        <v>2715</v>
      </c>
      <c r="J55" s="241">
        <f t="shared" si="25"/>
        <v>-102</v>
      </c>
      <c r="K55" s="181">
        <f t="shared" si="25"/>
        <v>-302</v>
      </c>
      <c r="L55" s="241">
        <f t="shared" si="25"/>
        <v>1234</v>
      </c>
      <c r="M55" s="241">
        <f t="shared" si="25"/>
        <v>-106</v>
      </c>
      <c r="N55" s="241">
        <f t="shared" si="25"/>
        <v>-3247</v>
      </c>
      <c r="O55" s="241">
        <f t="shared" si="25"/>
        <v>2561</v>
      </c>
      <c r="P55" s="241">
        <f t="shared" si="25"/>
        <v>-106</v>
      </c>
      <c r="Q55" s="241">
        <f t="shared" si="25"/>
        <v>-764</v>
      </c>
      <c r="R55" s="241">
        <f t="shared" si="25"/>
        <v>833</v>
      </c>
      <c r="S55" s="241">
        <f t="shared" si="25"/>
        <v>-63</v>
      </c>
      <c r="T55" s="241">
        <f t="shared" si="25"/>
        <v>86</v>
      </c>
      <c r="U55" s="241">
        <f t="shared" si="25"/>
        <v>-3199</v>
      </c>
      <c r="V55" s="241">
        <f t="shared" si="25"/>
        <v>929</v>
      </c>
      <c r="W55" s="241">
        <f t="shared" si="25"/>
        <v>7582</v>
      </c>
      <c r="X55" s="241">
        <f t="shared" si="25"/>
        <v>-586</v>
      </c>
      <c r="Y55" s="241">
        <f t="shared" si="25"/>
        <v>741</v>
      </c>
      <c r="Z55" s="241">
        <f t="shared" si="25"/>
        <v>6808</v>
      </c>
      <c r="AA55" s="241">
        <f t="shared" si="25"/>
        <v>540</v>
      </c>
      <c r="AB55" s="241">
        <f t="shared" si="25"/>
        <v>127</v>
      </c>
      <c r="AC55" s="181">
        <f t="shared" si="25"/>
        <v>1222</v>
      </c>
      <c r="AD55" s="181">
        <f t="shared" si="25"/>
        <v>11499</v>
      </c>
      <c r="AE55" s="181">
        <f t="shared" si="25"/>
        <v>680</v>
      </c>
      <c r="AF55" s="181">
        <f t="shared" si="25"/>
        <v>5585</v>
      </c>
      <c r="AG55" s="286">
        <f t="shared" si="25"/>
        <v>188</v>
      </c>
      <c r="AH55" s="167">
        <f t="shared" si="25"/>
        <v>-313</v>
      </c>
      <c r="AI55" s="286">
        <f t="shared" si="25"/>
        <v>-3245</v>
      </c>
      <c r="AJ55" s="167">
        <f t="shared" si="25"/>
        <v>2571</v>
      </c>
      <c r="AK55" s="286">
        <f t="shared" si="25"/>
        <v>2137</v>
      </c>
      <c r="AL55" s="167">
        <f t="shared" si="25"/>
        <v>1210</v>
      </c>
      <c r="AM55" s="286">
        <f t="shared" si="25"/>
        <v>1211</v>
      </c>
      <c r="AN55" s="286">
        <f t="shared" si="25"/>
        <v>260</v>
      </c>
      <c r="AO55" s="167">
        <f t="shared" si="25"/>
        <v>1090</v>
      </c>
      <c r="AP55" s="172">
        <f t="shared" si="25"/>
        <v>4759</v>
      </c>
      <c r="AQ55" s="167">
        <f t="shared" si="25"/>
        <v>-76</v>
      </c>
      <c r="AR55" s="172">
        <f t="shared" si="25"/>
        <v>476</v>
      </c>
      <c r="AS55" s="167">
        <f t="shared" si="25"/>
        <v>268</v>
      </c>
      <c r="AT55" s="172">
        <f t="shared" si="25"/>
        <v>4489</v>
      </c>
      <c r="AU55" s="167">
        <f t="shared" si="25"/>
        <v>748</v>
      </c>
      <c r="AV55" s="172">
        <f t="shared" si="25"/>
        <v>-2997</v>
      </c>
      <c r="AW55" s="167">
        <f t="shared" si="25"/>
        <v>2242</v>
      </c>
      <c r="AX55" s="172">
        <f t="shared" si="25"/>
        <v>3197</v>
      </c>
      <c r="AY55" s="167">
        <f t="shared" si="25"/>
        <v>300</v>
      </c>
      <c r="AZ55" s="181">
        <f t="shared" si="25"/>
        <v>-711</v>
      </c>
      <c r="BA55" s="172">
        <f t="shared" si="25"/>
        <v>1053</v>
      </c>
      <c r="BB55" s="181">
        <f t="shared" si="25"/>
        <v>817</v>
      </c>
      <c r="BC55" s="172">
        <f t="shared" si="25"/>
        <v>159</v>
      </c>
      <c r="BD55" s="181">
        <f t="shared" si="25"/>
        <v>-412</v>
      </c>
      <c r="BE55" s="228">
        <f t="shared" si="25"/>
        <v>47929</v>
      </c>
      <c r="BF55" s="296"/>
      <c r="BG55" s="309" t="s">
        <v>122</v>
      </c>
    </row>
    <row r="56" spans="1:59" ht="16.5" thickBot="1">
      <c r="A56" s="296"/>
      <c r="B56" s="158" t="s">
        <v>124</v>
      </c>
      <c r="C56" s="139">
        <f>C47+C53</f>
        <v>748767</v>
      </c>
      <c r="D56" s="139">
        <f aca="true" t="shared" si="26" ref="D56:BE56">D47+D53</f>
        <v>4753824</v>
      </c>
      <c r="E56" s="164">
        <f t="shared" si="26"/>
        <v>59730</v>
      </c>
      <c r="F56" s="179">
        <f t="shared" si="26"/>
        <v>17520</v>
      </c>
      <c r="G56" s="179">
        <f t="shared" si="26"/>
        <v>73506</v>
      </c>
      <c r="H56" s="179">
        <f t="shared" si="26"/>
        <v>6767</v>
      </c>
      <c r="I56" s="179">
        <f t="shared" si="26"/>
        <v>44245</v>
      </c>
      <c r="J56" s="272">
        <f t="shared" si="26"/>
        <v>222375</v>
      </c>
      <c r="K56" s="179">
        <f t="shared" si="26"/>
        <v>26102</v>
      </c>
      <c r="L56" s="179">
        <f t="shared" si="26"/>
        <v>25312</v>
      </c>
      <c r="M56" s="179">
        <f t="shared" si="26"/>
        <v>3065</v>
      </c>
      <c r="N56" s="179">
        <f t="shared" si="26"/>
        <v>272097</v>
      </c>
      <c r="O56" s="179">
        <f t="shared" si="26"/>
        <v>25354</v>
      </c>
      <c r="P56" s="179">
        <f t="shared" si="26"/>
        <v>2348</v>
      </c>
      <c r="Q56" s="179">
        <f t="shared" si="26"/>
        <v>14441</v>
      </c>
      <c r="R56" s="179">
        <f t="shared" si="26"/>
        <v>7093</v>
      </c>
      <c r="S56" s="170">
        <f t="shared" si="26"/>
        <v>2369</v>
      </c>
      <c r="T56" s="179">
        <f t="shared" si="26"/>
        <v>659</v>
      </c>
      <c r="U56" s="179">
        <f t="shared" si="26"/>
        <v>70071</v>
      </c>
      <c r="V56" s="179">
        <f t="shared" si="26"/>
        <v>3152</v>
      </c>
      <c r="W56" s="179">
        <f t="shared" si="26"/>
        <v>633741</v>
      </c>
      <c r="X56" s="179">
        <f t="shared" si="26"/>
        <v>99754</v>
      </c>
      <c r="Y56" s="179">
        <f t="shared" si="26"/>
        <v>58626</v>
      </c>
      <c r="Z56" s="179">
        <f t="shared" si="26"/>
        <v>149022</v>
      </c>
      <c r="AA56" s="179">
        <f t="shared" si="26"/>
        <v>21745</v>
      </c>
      <c r="AB56" s="179">
        <f t="shared" si="26"/>
        <v>105515</v>
      </c>
      <c r="AC56" s="179">
        <f t="shared" si="26"/>
        <v>47356</v>
      </c>
      <c r="AD56" s="179">
        <f t="shared" si="26"/>
        <v>516555</v>
      </c>
      <c r="AE56" s="170">
        <f t="shared" si="26"/>
        <v>28055</v>
      </c>
      <c r="AF56" s="164">
        <f t="shared" si="26"/>
        <v>178226</v>
      </c>
      <c r="AG56" s="170">
        <f t="shared" si="26"/>
        <v>15060</v>
      </c>
      <c r="AH56" s="164">
        <f t="shared" si="26"/>
        <v>302172</v>
      </c>
      <c r="AI56" s="170">
        <f t="shared" si="26"/>
        <v>157532</v>
      </c>
      <c r="AJ56" s="164">
        <f t="shared" si="26"/>
        <v>78691</v>
      </c>
      <c r="AK56" s="170">
        <f t="shared" si="26"/>
        <v>65416</v>
      </c>
      <c r="AL56" s="164">
        <f t="shared" si="26"/>
        <v>55372</v>
      </c>
      <c r="AM56" s="170">
        <f t="shared" si="26"/>
        <v>93889</v>
      </c>
      <c r="AN56" s="164">
        <f t="shared" si="26"/>
        <v>89685</v>
      </c>
      <c r="AO56" s="179">
        <f t="shared" si="26"/>
        <v>53990</v>
      </c>
      <c r="AP56" s="170">
        <f t="shared" si="26"/>
        <v>339355</v>
      </c>
      <c r="AQ56" s="164">
        <f t="shared" si="26"/>
        <v>54754</v>
      </c>
      <c r="AR56" s="170">
        <f t="shared" si="26"/>
        <v>25841</v>
      </c>
      <c r="AS56" s="164">
        <f t="shared" si="26"/>
        <v>61502</v>
      </c>
      <c r="AT56" s="170">
        <f t="shared" si="26"/>
        <v>108198</v>
      </c>
      <c r="AU56" s="164">
        <f t="shared" si="26"/>
        <v>23166</v>
      </c>
      <c r="AV56" s="170">
        <f t="shared" si="26"/>
        <v>79103</v>
      </c>
      <c r="AW56" s="164">
        <f t="shared" si="26"/>
        <v>100903</v>
      </c>
      <c r="AX56" s="170">
        <f t="shared" si="26"/>
        <v>87420</v>
      </c>
      <c r="AY56" s="164">
        <f t="shared" si="26"/>
        <v>141571</v>
      </c>
      <c r="AZ56" s="179">
        <f t="shared" si="26"/>
        <v>6636</v>
      </c>
      <c r="BA56" s="170">
        <f t="shared" si="26"/>
        <v>23190</v>
      </c>
      <c r="BB56" s="179">
        <f t="shared" si="26"/>
        <v>64043</v>
      </c>
      <c r="BC56" s="170">
        <f t="shared" si="26"/>
        <v>7779</v>
      </c>
      <c r="BD56" s="238">
        <f t="shared" si="26"/>
        <v>3755</v>
      </c>
      <c r="BE56" s="139">
        <f t="shared" si="26"/>
        <v>5502591</v>
      </c>
      <c r="BF56" s="296"/>
      <c r="BG56" s="158" t="s">
        <v>124</v>
      </c>
    </row>
    <row r="57" spans="1:59" ht="13.5" thickBot="1">
      <c r="A57" s="296"/>
      <c r="B57" s="154" t="s">
        <v>121</v>
      </c>
      <c r="C57" s="149">
        <f>C56/C23*100</f>
        <v>104.93737535684903</v>
      </c>
      <c r="D57" s="149">
        <f aca="true" t="shared" si="27" ref="D57:BE57">D56/D23*100</f>
        <v>101.56124686107728</v>
      </c>
      <c r="E57" s="159">
        <f t="shared" si="27"/>
        <v>101.98053611063685</v>
      </c>
      <c r="F57" s="182">
        <f t="shared" si="27"/>
        <v>99.76084728390843</v>
      </c>
      <c r="G57" s="182">
        <f t="shared" si="27"/>
        <v>94.05036081682788</v>
      </c>
      <c r="H57" s="182">
        <f t="shared" si="27"/>
        <v>101.5303825956489</v>
      </c>
      <c r="I57" s="182">
        <f t="shared" si="27"/>
        <v>120.73952790285169</v>
      </c>
      <c r="J57" s="182">
        <f t="shared" si="27"/>
        <v>98.01307281726704</v>
      </c>
      <c r="K57" s="182">
        <f t="shared" si="27"/>
        <v>74.91963260619977</v>
      </c>
      <c r="L57" s="182">
        <f t="shared" si="27"/>
        <v>119.94503151210729</v>
      </c>
      <c r="M57" s="182">
        <f t="shared" si="27"/>
        <v>105.6896551724138</v>
      </c>
      <c r="N57" s="182">
        <f t="shared" si="27"/>
        <v>92.6994542221132</v>
      </c>
      <c r="O57" s="182">
        <f t="shared" si="27"/>
        <v>105.36508332294395</v>
      </c>
      <c r="P57" s="273">
        <f t="shared" si="27"/>
        <v>74.18641390205372</v>
      </c>
      <c r="Q57" s="182">
        <f t="shared" si="27"/>
        <v>88.95527904398178</v>
      </c>
      <c r="R57" s="182">
        <f t="shared" si="27"/>
        <v>106.45354945219871</v>
      </c>
      <c r="S57" s="173">
        <f t="shared" si="27"/>
        <v>86.33381924198251</v>
      </c>
      <c r="T57" s="182">
        <f t="shared" si="27"/>
        <v>93.60795454545455</v>
      </c>
      <c r="U57" s="182">
        <f t="shared" si="27"/>
        <v>93.43796671644975</v>
      </c>
      <c r="V57" s="182">
        <f t="shared" si="27"/>
        <v>144.52086198991287</v>
      </c>
      <c r="W57" s="182">
        <f t="shared" si="27"/>
        <v>96.09357941725904</v>
      </c>
      <c r="X57" s="182">
        <f t="shared" si="27"/>
        <v>96.52149512815798</v>
      </c>
      <c r="Y57" s="182">
        <f t="shared" si="27"/>
        <v>117.9360289680145</v>
      </c>
      <c r="Z57" s="182">
        <f t="shared" si="27"/>
        <v>96.04779767199041</v>
      </c>
      <c r="AA57" s="182">
        <f t="shared" si="27"/>
        <v>103.65127031793699</v>
      </c>
      <c r="AB57" s="182">
        <f t="shared" si="27"/>
        <v>101.72571704025066</v>
      </c>
      <c r="AC57" s="182">
        <f t="shared" si="27"/>
        <v>107.18634707227088</v>
      </c>
      <c r="AD57" s="182">
        <f t="shared" si="27"/>
        <v>109.89620010254468</v>
      </c>
      <c r="AE57" s="173">
        <f t="shared" si="27"/>
        <v>94.44537956572967</v>
      </c>
      <c r="AF57" s="159">
        <f t="shared" si="27"/>
        <v>103.40274191957577</v>
      </c>
      <c r="AG57" s="173">
        <f t="shared" si="27"/>
        <v>96.65618381361915</v>
      </c>
      <c r="AH57" s="159">
        <f t="shared" si="27"/>
        <v>102.21048109675041</v>
      </c>
      <c r="AI57" s="173">
        <f t="shared" si="27"/>
        <v>86.63172771817138</v>
      </c>
      <c r="AJ57" s="159">
        <f t="shared" si="27"/>
        <v>118.51946682732132</v>
      </c>
      <c r="AK57" s="173">
        <f t="shared" si="27"/>
        <v>110.41047799081825</v>
      </c>
      <c r="AL57" s="159">
        <f t="shared" si="27"/>
        <v>110.36214697147868</v>
      </c>
      <c r="AM57" s="173">
        <f t="shared" si="27"/>
        <v>116.34757178085925</v>
      </c>
      <c r="AN57" s="159">
        <f t="shared" si="27"/>
        <v>93.85301227513891</v>
      </c>
      <c r="AO57" s="182">
        <f t="shared" si="27"/>
        <v>104.13532384369093</v>
      </c>
      <c r="AP57" s="173">
        <f t="shared" si="27"/>
        <v>105.94944099107397</v>
      </c>
      <c r="AQ57" s="159">
        <f t="shared" si="27"/>
        <v>104.10099435329012</v>
      </c>
      <c r="AR57" s="173">
        <f t="shared" si="27"/>
        <v>108.13943756277202</v>
      </c>
      <c r="AS57" s="159">
        <f t="shared" si="27"/>
        <v>104.9396829730237</v>
      </c>
      <c r="AT57" s="173">
        <f t="shared" si="27"/>
        <v>110.19023953071535</v>
      </c>
      <c r="AU57" s="159">
        <f t="shared" si="27"/>
        <v>112.88923541737732</v>
      </c>
      <c r="AV57" s="173">
        <f t="shared" si="27"/>
        <v>106.75744979486072</v>
      </c>
      <c r="AW57" s="159">
        <f t="shared" si="27"/>
        <v>96.18145249692591</v>
      </c>
      <c r="AX57" s="173">
        <f t="shared" si="27"/>
        <v>110.96443350003808</v>
      </c>
      <c r="AY57" s="159">
        <f t="shared" si="27"/>
        <v>105.51613624506224</v>
      </c>
      <c r="AZ57" s="182">
        <f t="shared" si="27"/>
        <v>96.69240856768178</v>
      </c>
      <c r="BA57" s="173">
        <f t="shared" si="27"/>
        <v>109.10887362378847</v>
      </c>
      <c r="BB57" s="182">
        <f t="shared" si="27"/>
        <v>104.7344148623013</v>
      </c>
      <c r="BC57" s="173">
        <f t="shared" si="27"/>
        <v>106.19795221843003</v>
      </c>
      <c r="BD57" s="270">
        <f t="shared" si="27"/>
        <v>78.1152485957978</v>
      </c>
      <c r="BE57" s="149">
        <f t="shared" si="27"/>
        <v>102.00782940012603</v>
      </c>
      <c r="BF57" s="296"/>
      <c r="BG57" s="154" t="s">
        <v>121</v>
      </c>
    </row>
    <row r="58" spans="1:59" ht="13.5" thickBot="1">
      <c r="A58" s="297"/>
      <c r="B58" s="155" t="s">
        <v>122</v>
      </c>
      <c r="C58" s="150">
        <f>C56-C23</f>
        <v>35230</v>
      </c>
      <c r="D58" s="150">
        <f aca="true" t="shared" si="28" ref="D58:BE58">D56-D23</f>
        <v>73078</v>
      </c>
      <c r="E58" s="269">
        <f t="shared" si="28"/>
        <v>1160</v>
      </c>
      <c r="F58" s="183">
        <f t="shared" si="28"/>
        <v>-42</v>
      </c>
      <c r="G58" s="183">
        <f t="shared" si="28"/>
        <v>-4650</v>
      </c>
      <c r="H58" s="183">
        <f t="shared" si="28"/>
        <v>102</v>
      </c>
      <c r="I58" s="183">
        <f t="shared" si="28"/>
        <v>7600</v>
      </c>
      <c r="J58" s="183">
        <f t="shared" si="28"/>
        <v>-4508</v>
      </c>
      <c r="K58" s="183">
        <f t="shared" si="28"/>
        <v>-8738</v>
      </c>
      <c r="L58" s="183">
        <f t="shared" si="28"/>
        <v>4209</v>
      </c>
      <c r="M58" s="183">
        <f t="shared" si="28"/>
        <v>165</v>
      </c>
      <c r="N58" s="183">
        <f t="shared" si="28"/>
        <v>-21429</v>
      </c>
      <c r="O58" s="183">
        <f t="shared" si="28"/>
        <v>1291</v>
      </c>
      <c r="P58" s="183">
        <f t="shared" si="28"/>
        <v>-817</v>
      </c>
      <c r="Q58" s="183">
        <f t="shared" si="28"/>
        <v>-1793</v>
      </c>
      <c r="R58" s="183">
        <f t="shared" si="28"/>
        <v>430</v>
      </c>
      <c r="S58" s="174">
        <f t="shared" si="28"/>
        <v>-375</v>
      </c>
      <c r="T58" s="183">
        <f t="shared" si="28"/>
        <v>-45</v>
      </c>
      <c r="U58" s="183">
        <f t="shared" si="28"/>
        <v>-4921</v>
      </c>
      <c r="V58" s="183">
        <f t="shared" si="28"/>
        <v>971</v>
      </c>
      <c r="W58" s="183">
        <f t="shared" si="28"/>
        <v>-25763</v>
      </c>
      <c r="X58" s="183">
        <f t="shared" si="28"/>
        <v>-3595</v>
      </c>
      <c r="Y58" s="183">
        <f t="shared" si="28"/>
        <v>8916</v>
      </c>
      <c r="Z58" s="183">
        <f t="shared" si="28"/>
        <v>-6132</v>
      </c>
      <c r="AA58" s="183">
        <f t="shared" si="28"/>
        <v>766</v>
      </c>
      <c r="AB58" s="183">
        <f t="shared" si="28"/>
        <v>1790</v>
      </c>
      <c r="AC58" s="183">
        <f t="shared" si="28"/>
        <v>3175</v>
      </c>
      <c r="AD58" s="183">
        <f t="shared" si="28"/>
        <v>46516</v>
      </c>
      <c r="AE58" s="174">
        <f t="shared" si="28"/>
        <v>-1650</v>
      </c>
      <c r="AF58" s="168">
        <f t="shared" si="28"/>
        <v>5865</v>
      </c>
      <c r="AG58" s="174">
        <f t="shared" si="28"/>
        <v>-521</v>
      </c>
      <c r="AH58" s="168">
        <f t="shared" si="28"/>
        <v>6535</v>
      </c>
      <c r="AI58" s="174">
        <f t="shared" si="28"/>
        <v>-24309</v>
      </c>
      <c r="AJ58" s="168">
        <f t="shared" si="28"/>
        <v>12296</v>
      </c>
      <c r="AK58" s="174">
        <f t="shared" si="28"/>
        <v>6168</v>
      </c>
      <c r="AL58" s="168">
        <f t="shared" si="28"/>
        <v>5199</v>
      </c>
      <c r="AM58" s="174">
        <f t="shared" si="28"/>
        <v>13192</v>
      </c>
      <c r="AN58" s="168">
        <f t="shared" si="28"/>
        <v>-5874</v>
      </c>
      <c r="AO58" s="183">
        <f t="shared" si="28"/>
        <v>2144</v>
      </c>
      <c r="AP58" s="174">
        <f t="shared" si="28"/>
        <v>19056</v>
      </c>
      <c r="AQ58" s="168">
        <f t="shared" si="28"/>
        <v>2157</v>
      </c>
      <c r="AR58" s="174">
        <f t="shared" si="28"/>
        <v>1945</v>
      </c>
      <c r="AS58" s="168">
        <f t="shared" si="28"/>
        <v>2895</v>
      </c>
      <c r="AT58" s="174">
        <f t="shared" si="28"/>
        <v>10006</v>
      </c>
      <c r="AU58" s="168">
        <f t="shared" si="28"/>
        <v>2645</v>
      </c>
      <c r="AV58" s="174">
        <f t="shared" si="28"/>
        <v>5007</v>
      </c>
      <c r="AW58" s="168">
        <f t="shared" si="28"/>
        <v>-4006</v>
      </c>
      <c r="AX58" s="174">
        <f t="shared" si="28"/>
        <v>8638</v>
      </c>
      <c r="AY58" s="168">
        <f t="shared" si="28"/>
        <v>7401</v>
      </c>
      <c r="AZ58" s="183">
        <f t="shared" si="28"/>
        <v>-227</v>
      </c>
      <c r="BA58" s="174">
        <f t="shared" si="28"/>
        <v>1936</v>
      </c>
      <c r="BB58" s="183">
        <f t="shared" si="28"/>
        <v>2895</v>
      </c>
      <c r="BC58" s="174">
        <f t="shared" si="28"/>
        <v>454</v>
      </c>
      <c r="BD58" s="271">
        <f t="shared" si="28"/>
        <v>-1052</v>
      </c>
      <c r="BE58" s="150">
        <f t="shared" si="28"/>
        <v>108308</v>
      </c>
      <c r="BF58" s="297"/>
      <c r="BG58" s="155" t="s">
        <v>122</v>
      </c>
    </row>
    <row r="59" spans="1:57" ht="39.75" customHeight="1" thickBot="1">
      <c r="A59" s="298"/>
      <c r="B59" s="299"/>
      <c r="C59" s="125" t="s">
        <v>0</v>
      </c>
      <c r="D59" s="121" t="s">
        <v>117</v>
      </c>
      <c r="E59" s="169" t="s">
        <v>2</v>
      </c>
      <c r="F59" s="33" t="s">
        <v>4</v>
      </c>
      <c r="G59" s="169" t="s">
        <v>6</v>
      </c>
      <c r="H59" s="33" t="s">
        <v>8</v>
      </c>
      <c r="I59" s="169" t="s">
        <v>10</v>
      </c>
      <c r="J59" s="33" t="s">
        <v>12</v>
      </c>
      <c r="K59" s="169" t="s">
        <v>14</v>
      </c>
      <c r="L59" s="33" t="s">
        <v>16</v>
      </c>
      <c r="M59" s="169" t="s">
        <v>18</v>
      </c>
      <c r="N59" s="33" t="s">
        <v>20</v>
      </c>
      <c r="O59" s="169" t="s">
        <v>22</v>
      </c>
      <c r="P59" s="33" t="s">
        <v>24</v>
      </c>
      <c r="Q59" s="169" t="s">
        <v>26</v>
      </c>
      <c r="R59" s="33" t="s">
        <v>28</v>
      </c>
      <c r="S59" s="178" t="s">
        <v>114</v>
      </c>
      <c r="T59" s="33" t="s">
        <v>101</v>
      </c>
      <c r="U59" s="169" t="s">
        <v>31</v>
      </c>
      <c r="V59" s="33" t="s">
        <v>33</v>
      </c>
      <c r="W59" s="169" t="s">
        <v>34</v>
      </c>
      <c r="X59" s="33" t="s">
        <v>36</v>
      </c>
      <c r="Y59" s="169" t="s">
        <v>38</v>
      </c>
      <c r="Z59" s="33" t="s">
        <v>40</v>
      </c>
      <c r="AA59" s="169" t="s">
        <v>42</v>
      </c>
      <c r="AB59" s="34" t="s">
        <v>44</v>
      </c>
      <c r="AC59" s="34" t="s">
        <v>46</v>
      </c>
      <c r="AD59" s="33" t="s">
        <v>48</v>
      </c>
      <c r="AE59" s="169" t="s">
        <v>50</v>
      </c>
      <c r="AF59" s="33" t="s">
        <v>52</v>
      </c>
      <c r="AG59" s="169" t="s">
        <v>54</v>
      </c>
      <c r="AH59" s="33" t="s">
        <v>56</v>
      </c>
      <c r="AI59" s="169" t="s">
        <v>58</v>
      </c>
      <c r="AJ59" s="33" t="s">
        <v>60</v>
      </c>
      <c r="AK59" s="169" t="s">
        <v>62</v>
      </c>
      <c r="AL59" s="33" t="s">
        <v>64</v>
      </c>
      <c r="AM59" s="169" t="s">
        <v>66</v>
      </c>
      <c r="AN59" s="33" t="s">
        <v>68</v>
      </c>
      <c r="AO59" s="169" t="s">
        <v>70</v>
      </c>
      <c r="AP59" s="33" t="s">
        <v>72</v>
      </c>
      <c r="AQ59" s="169" t="s">
        <v>74</v>
      </c>
      <c r="AR59" s="33" t="s">
        <v>103</v>
      </c>
      <c r="AS59" s="169" t="s">
        <v>76</v>
      </c>
      <c r="AT59" s="33" t="s">
        <v>78</v>
      </c>
      <c r="AU59" s="178" t="s">
        <v>115</v>
      </c>
      <c r="AV59" s="33" t="s">
        <v>80</v>
      </c>
      <c r="AW59" s="169" t="s">
        <v>82</v>
      </c>
      <c r="AX59" s="33" t="s">
        <v>84</v>
      </c>
      <c r="AY59" s="169" t="s">
        <v>86</v>
      </c>
      <c r="AZ59" s="33" t="s">
        <v>88</v>
      </c>
      <c r="BA59" s="169" t="s">
        <v>90</v>
      </c>
      <c r="BB59" s="33" t="s">
        <v>92</v>
      </c>
      <c r="BC59" s="169" t="s">
        <v>94</v>
      </c>
      <c r="BD59" s="34" t="s">
        <v>96</v>
      </c>
      <c r="BE59" s="125" t="s">
        <v>98</v>
      </c>
    </row>
    <row r="60" spans="1:57" ht="39" customHeight="1" thickBot="1">
      <c r="A60" s="300"/>
      <c r="B60" s="301"/>
      <c r="C60" s="125" t="s">
        <v>1</v>
      </c>
      <c r="D60" s="121" t="s">
        <v>118</v>
      </c>
      <c r="E60" s="169" t="s">
        <v>3</v>
      </c>
      <c r="F60" s="33" t="s">
        <v>5</v>
      </c>
      <c r="G60" s="169" t="s">
        <v>7</v>
      </c>
      <c r="H60" s="33" t="s">
        <v>9</v>
      </c>
      <c r="I60" s="169" t="s">
        <v>11</v>
      </c>
      <c r="J60" s="33" t="s">
        <v>13</v>
      </c>
      <c r="K60" s="169" t="s">
        <v>15</v>
      </c>
      <c r="L60" s="33" t="s">
        <v>17</v>
      </c>
      <c r="M60" s="169" t="s">
        <v>19</v>
      </c>
      <c r="N60" s="33" t="s">
        <v>21</v>
      </c>
      <c r="O60" s="169" t="s">
        <v>23</v>
      </c>
      <c r="P60" s="33" t="s">
        <v>25</v>
      </c>
      <c r="Q60" s="169" t="s">
        <v>27</v>
      </c>
      <c r="R60" s="33" t="s">
        <v>29</v>
      </c>
      <c r="S60" s="169" t="s">
        <v>102</v>
      </c>
      <c r="T60" s="33" t="s">
        <v>30</v>
      </c>
      <c r="U60" s="169" t="s">
        <v>32</v>
      </c>
      <c r="V60" s="33" t="s">
        <v>33</v>
      </c>
      <c r="W60" s="169" t="s">
        <v>35</v>
      </c>
      <c r="X60" s="33" t="s">
        <v>37</v>
      </c>
      <c r="Y60" s="169" t="s">
        <v>39</v>
      </c>
      <c r="Z60" s="33" t="s">
        <v>41</v>
      </c>
      <c r="AA60" s="169" t="s">
        <v>43</v>
      </c>
      <c r="AB60" s="33" t="s">
        <v>45</v>
      </c>
      <c r="AC60" s="169" t="s">
        <v>47</v>
      </c>
      <c r="AD60" s="33" t="s">
        <v>49</v>
      </c>
      <c r="AE60" s="169" t="s">
        <v>51</v>
      </c>
      <c r="AF60" s="33" t="s">
        <v>53</v>
      </c>
      <c r="AG60" s="169" t="s">
        <v>55</v>
      </c>
      <c r="AH60" s="33" t="s">
        <v>57</v>
      </c>
      <c r="AI60" s="169" t="s">
        <v>59</v>
      </c>
      <c r="AJ60" s="33" t="s">
        <v>61</v>
      </c>
      <c r="AK60" s="169" t="s">
        <v>63</v>
      </c>
      <c r="AL60" s="33" t="s">
        <v>65</v>
      </c>
      <c r="AM60" s="169" t="s">
        <v>67</v>
      </c>
      <c r="AN60" s="33" t="s">
        <v>69</v>
      </c>
      <c r="AO60" s="169" t="s">
        <v>71</v>
      </c>
      <c r="AP60" s="33" t="s">
        <v>73</v>
      </c>
      <c r="AQ60" s="169" t="s">
        <v>75</v>
      </c>
      <c r="AR60" s="33" t="s">
        <v>104</v>
      </c>
      <c r="AS60" s="169" t="s">
        <v>77</v>
      </c>
      <c r="AT60" s="33" t="s">
        <v>79</v>
      </c>
      <c r="AU60" s="178" t="s">
        <v>116</v>
      </c>
      <c r="AV60" s="33" t="s">
        <v>81</v>
      </c>
      <c r="AW60" s="169" t="s">
        <v>83</v>
      </c>
      <c r="AX60" s="33" t="s">
        <v>85</v>
      </c>
      <c r="AY60" s="169" t="s">
        <v>87</v>
      </c>
      <c r="AZ60" s="33" t="s">
        <v>89</v>
      </c>
      <c r="BA60" s="169" t="s">
        <v>91</v>
      </c>
      <c r="BB60" s="33" t="s">
        <v>93</v>
      </c>
      <c r="BC60" s="169" t="s">
        <v>95</v>
      </c>
      <c r="BD60" s="34" t="s">
        <v>97</v>
      </c>
      <c r="BE60" s="125" t="s">
        <v>99</v>
      </c>
    </row>
  </sheetData>
  <sheetProtection/>
  <mergeCells count="10">
    <mergeCell ref="BF3:BG3"/>
    <mergeCell ref="BF4:BG4"/>
    <mergeCell ref="BF5:BF21"/>
    <mergeCell ref="BF26:BF58"/>
    <mergeCell ref="A59:B59"/>
    <mergeCell ref="A60:B60"/>
    <mergeCell ref="A3:B3"/>
    <mergeCell ref="A4:B4"/>
    <mergeCell ref="A5:A21"/>
    <mergeCell ref="A26:A5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2014-02-17T07:31:27Z</dcterms:modified>
  <cp:category/>
  <cp:version/>
  <cp:contentType/>
  <cp:contentStatus/>
</cp:coreProperties>
</file>