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335" windowWidth="11970" windowHeight="3270" tabRatio="609" activeTab="0"/>
  </bookViews>
  <sheets>
    <sheet name="FV aktuálního roku" sheetId="1" r:id="rId1"/>
    <sheet name="FV ponechaných" sheetId="2" r:id="rId2"/>
    <sheet name="vratka" sheetId="3" r:id="rId3"/>
  </sheets>
  <definedNames/>
  <calcPr fullCalcOnLoad="1"/>
</workbook>
</file>

<file path=xl/sharedStrings.xml><?xml version="1.0" encoding="utf-8"?>
<sst xmlns="http://schemas.openxmlformats.org/spreadsheetml/2006/main" count="177" uniqueCount="96">
  <si>
    <t>Dopravní podnik hl. m. Prahy, akciová společnost</t>
  </si>
  <si>
    <t>a</t>
  </si>
  <si>
    <t>b</t>
  </si>
  <si>
    <t>c</t>
  </si>
  <si>
    <t>4534</t>
  </si>
  <si>
    <t>6786</t>
  </si>
  <si>
    <t>Investiční účelové dotace z rozpočtu HMP - kap. 03</t>
  </si>
  <si>
    <t>dotace ze SR na provoz ochranných systémů metra - kap.07</t>
  </si>
  <si>
    <t>98116</t>
  </si>
  <si>
    <t>Dotace celkem</t>
  </si>
  <si>
    <t xml:space="preserve">Název </t>
  </si>
  <si>
    <t xml:space="preserve">Neinvestiční dotace z rozpočtu HMP vč. transferů ze SR </t>
  </si>
  <si>
    <t>Vypracoval:</t>
  </si>
  <si>
    <t>Telefon:</t>
  </si>
  <si>
    <t>Datum:</t>
  </si>
  <si>
    <t>Razítko organizace:</t>
  </si>
  <si>
    <t xml:space="preserve">Přehled finančního vypořádání dotací z rozpočtu hl. m. Prahy vč. transferů ze SR poskytnutých prostřednictvím HMP </t>
  </si>
  <si>
    <t xml:space="preserve">Trasa metra A (Dejvická - Motol) </t>
  </si>
  <si>
    <t>00094</t>
  </si>
  <si>
    <t xml:space="preserve">Účelový </t>
  </si>
  <si>
    <t>znak</t>
  </si>
  <si>
    <t>Rozpočet</t>
  </si>
  <si>
    <t>(v tis. Kč)</t>
  </si>
  <si>
    <t>(v Kč)</t>
  </si>
  <si>
    <t>Poskytnuto  HMP</t>
  </si>
  <si>
    <t xml:space="preserve">Přijato DP   </t>
  </si>
  <si>
    <t xml:space="preserve">Vráceno DP           </t>
  </si>
  <si>
    <t>v průběhu roku</t>
  </si>
  <si>
    <t xml:space="preserve">Skutečně použito </t>
  </si>
  <si>
    <t xml:space="preserve">Číslo </t>
  </si>
  <si>
    <t>akce</t>
  </si>
  <si>
    <t>odvede</t>
  </si>
  <si>
    <t>k ponechání</t>
  </si>
  <si>
    <t>Organizace</t>
  </si>
  <si>
    <t>k 31.12.2014</t>
  </si>
  <si>
    <t>DP k 31.12.2014</t>
  </si>
  <si>
    <t>42176</t>
  </si>
  <si>
    <t>Bezbariérová opatření</t>
  </si>
  <si>
    <t>Ponecháno  HMP</t>
  </si>
  <si>
    <t>1</t>
  </si>
  <si>
    <t>2</t>
  </si>
  <si>
    <t>3</t>
  </si>
  <si>
    <t>4</t>
  </si>
  <si>
    <t>5</t>
  </si>
  <si>
    <t>v průběhu</t>
  </si>
  <si>
    <t>I. provozní úsek trasy D metra (Pankrác-Písnice)</t>
  </si>
  <si>
    <t>RTT Smyčka Těšnov</t>
  </si>
  <si>
    <t>RTT Evropská II. etapa</t>
  </si>
  <si>
    <t>TT Sídliště Barrandov - Holyně- Slivenec</t>
  </si>
  <si>
    <t>Bezbarier. zpřístup. st. metra Roztyly</t>
  </si>
  <si>
    <t>RTT Vršovická (Otakarova - Kubánské náměstí)</t>
  </si>
  <si>
    <t>RTT Střešovická - Na Petřinách</t>
  </si>
  <si>
    <t>RTT Palmovka blok</t>
  </si>
  <si>
    <t>RTT Nádražní - Na Zlíchově</t>
  </si>
  <si>
    <t>TT Divoká Šárka- Dědinská</t>
  </si>
  <si>
    <t>Bezbarier. zpřístup. st. metra Palmovka</t>
  </si>
  <si>
    <t>Bezbarier. zpřístup. st. metra Karlovo nám.</t>
  </si>
  <si>
    <t>Komplexní bezpečnostní systém metra</t>
  </si>
  <si>
    <t>42483</t>
  </si>
  <si>
    <t>42484</t>
  </si>
  <si>
    <t>42485</t>
  </si>
  <si>
    <t>42486</t>
  </si>
  <si>
    <t>42487</t>
  </si>
  <si>
    <t>42488</t>
  </si>
  <si>
    <t>42489</t>
  </si>
  <si>
    <t>42490</t>
  </si>
  <si>
    <t>42491</t>
  </si>
  <si>
    <t>42492</t>
  </si>
  <si>
    <t>42493</t>
  </si>
  <si>
    <t>42494</t>
  </si>
  <si>
    <t>42495</t>
  </si>
  <si>
    <t>42496</t>
  </si>
  <si>
    <t>42497</t>
  </si>
  <si>
    <t>k 31.12.2015</t>
  </si>
  <si>
    <t>DP k 31.12.2015</t>
  </si>
  <si>
    <t>NEINVESTIČNÍ DOTACE CELKEM</t>
  </si>
  <si>
    <t>INVESTIČNÍ DOTACE CELKEM</t>
  </si>
  <si>
    <t>DOTACE CELKEM</t>
  </si>
  <si>
    <t>r. 2015 (v Kč)</t>
  </si>
  <si>
    <t>I. provozní úsek trasy D metra (Pankrác - Písnice)</t>
  </si>
  <si>
    <t>Investiční účelová dotace z rozpočtu HMP - kap. 03</t>
  </si>
  <si>
    <t>RTT Bělehradská (Tylovo nám. - Otakarova)</t>
  </si>
  <si>
    <t>RTT Plzeňská (Tomáškova - Jinonická)</t>
  </si>
  <si>
    <t>RTT Sokolovská (Březinova - Zenklova)</t>
  </si>
  <si>
    <t>za rok 2015 - transfery běžného roku</t>
  </si>
  <si>
    <t>za rok 2015 - ponechané finanční prostředky z roku 2014</t>
  </si>
  <si>
    <t>42923</t>
  </si>
  <si>
    <t>Příprava I. provoz. úseku D metra</t>
  </si>
  <si>
    <t>v roce 2015 - vratka finančních prostředků poskytnutých po přijetí státní dotace</t>
  </si>
  <si>
    <t>Přehled finančního vypořádání dotací z rozpočtu hl. m. Prahy</t>
  </si>
  <si>
    <t xml:space="preserve">Přehled finančního vypořádání dotací z rozpočtu hl. m. Prahy </t>
  </si>
  <si>
    <t>7</t>
  </si>
  <si>
    <t>8</t>
  </si>
  <si>
    <t xml:space="preserve">Pozn: </t>
  </si>
  <si>
    <t xml:space="preserve">Dopravní podnik hl. m. Prahy, a.s. přijal na výše uvedenou akci  dotaci ze státního rozpočtu a poskytnuté fin. prostředky z rozpočtu HMP vrátil zpět HMP. </t>
  </si>
  <si>
    <t>Příloha č. 3 k usnesení Zastupitelstva HMP č.     ze dne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</si>
</sst>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u val="single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3" borderId="8" applyNumberFormat="0" applyAlignment="0" applyProtection="0"/>
    <xf numFmtId="0" fontId="22" fillId="13" borderId="9" applyNumberFormat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4" fontId="11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 wrapText="1"/>
    </xf>
    <xf numFmtId="165" fontId="10" fillId="0" borderId="15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165" fontId="10" fillId="0" borderId="17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65" fontId="10" fillId="0" borderId="19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6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wrapText="1"/>
    </xf>
    <xf numFmtId="4" fontId="11" fillId="0" borderId="30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18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49" fontId="11" fillId="0" borderId="15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49" fontId="10" fillId="0" borderId="27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right"/>
    </xf>
    <xf numFmtId="49" fontId="10" fillId="0" borderId="26" xfId="0" applyNumberFormat="1" applyFont="1" applyBorder="1" applyAlignment="1">
      <alignment horizontal="right"/>
    </xf>
    <xf numFmtId="0" fontId="10" fillId="0" borderId="27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1" fillId="0" borderId="20" xfId="0" applyFont="1" applyBorder="1" applyAlignment="1">
      <alignment/>
    </xf>
    <xf numFmtId="0" fontId="10" fillId="0" borderId="41" xfId="0" applyFont="1" applyBorder="1" applyAlignment="1">
      <alignment horizontal="center" wrapText="1"/>
    </xf>
    <xf numFmtId="165" fontId="10" fillId="0" borderId="42" xfId="0" applyNumberFormat="1" applyFont="1" applyBorder="1" applyAlignment="1">
      <alignment horizontal="center" wrapText="1"/>
    </xf>
    <xf numFmtId="165" fontId="10" fillId="0" borderId="4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375" style="4" customWidth="1"/>
    <col min="2" max="2" width="47.125" style="0" customWidth="1"/>
    <col min="3" max="3" width="8.375" style="4" customWidth="1"/>
    <col min="4" max="4" width="13.25390625" style="0" customWidth="1"/>
    <col min="5" max="6" width="15.25390625" style="6" customWidth="1"/>
    <col min="7" max="7" width="13.25390625" style="0" bestFit="1" customWidth="1"/>
    <col min="8" max="8" width="15.125" style="0" customWidth="1"/>
    <col min="9" max="9" width="14.875" style="0" customWidth="1"/>
    <col min="10" max="10" width="14.25390625" style="0" customWidth="1"/>
  </cols>
  <sheetData>
    <row r="1" spans="1:2" ht="12.75">
      <c r="A1" s="124" t="s">
        <v>95</v>
      </c>
      <c r="B1" s="34"/>
    </row>
    <row r="2" spans="1:2" ht="12.75">
      <c r="A2" s="124"/>
      <c r="B2" s="34"/>
    </row>
    <row r="3" spans="1:10" s="1" customFormat="1" ht="12.75" customHeight="1">
      <c r="A3" s="129" t="s">
        <v>16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1" customFormat="1" ht="13.5" customHeight="1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s="1" customFormat="1" ht="13.5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s="1" customFormat="1" ht="13.5" customHeight="1" thickBot="1">
      <c r="A6" s="5"/>
      <c r="C6" s="5"/>
      <c r="E6" s="7"/>
      <c r="F6" s="7"/>
      <c r="J6" s="5"/>
    </row>
    <row r="7" spans="1:10" s="15" customFormat="1" ht="13.5" customHeight="1" thickBot="1">
      <c r="A7" s="40"/>
      <c r="B7" s="41"/>
      <c r="C7" s="41"/>
      <c r="D7" s="41"/>
      <c r="E7" s="42" t="s">
        <v>24</v>
      </c>
      <c r="F7" s="42" t="s">
        <v>25</v>
      </c>
      <c r="G7" s="42" t="s">
        <v>26</v>
      </c>
      <c r="H7" s="54" t="s">
        <v>28</v>
      </c>
      <c r="I7" s="130" t="s">
        <v>33</v>
      </c>
      <c r="J7" s="131"/>
    </row>
    <row r="8" spans="1:10" s="15" customFormat="1" ht="13.5" customHeight="1">
      <c r="A8" s="43" t="s">
        <v>29</v>
      </c>
      <c r="B8" s="37" t="s">
        <v>10</v>
      </c>
      <c r="C8" s="37" t="s">
        <v>19</v>
      </c>
      <c r="D8" s="37" t="s">
        <v>21</v>
      </c>
      <c r="E8" s="38" t="s">
        <v>73</v>
      </c>
      <c r="F8" s="38" t="s">
        <v>73</v>
      </c>
      <c r="G8" s="38" t="s">
        <v>27</v>
      </c>
      <c r="H8" s="39" t="s">
        <v>74</v>
      </c>
      <c r="I8" s="55" t="s">
        <v>31</v>
      </c>
      <c r="J8" s="44" t="s">
        <v>32</v>
      </c>
    </row>
    <row r="9" spans="1:10" s="15" customFormat="1" ht="13.5" customHeight="1" thickBot="1">
      <c r="A9" s="43" t="s">
        <v>30</v>
      </c>
      <c r="B9" s="37"/>
      <c r="C9" s="37" t="s">
        <v>20</v>
      </c>
      <c r="D9" s="37" t="s">
        <v>22</v>
      </c>
      <c r="E9" s="38" t="s">
        <v>23</v>
      </c>
      <c r="F9" s="38" t="s">
        <v>23</v>
      </c>
      <c r="G9" s="38" t="s">
        <v>23</v>
      </c>
      <c r="H9" s="39" t="s">
        <v>23</v>
      </c>
      <c r="I9" s="55" t="s">
        <v>23</v>
      </c>
      <c r="J9" s="44" t="s">
        <v>23</v>
      </c>
    </row>
    <row r="10" spans="1:10" s="14" customFormat="1" ht="12.75" thickBot="1">
      <c r="A10" s="66" t="s">
        <v>1</v>
      </c>
      <c r="B10" s="67" t="s">
        <v>2</v>
      </c>
      <c r="C10" s="67" t="s">
        <v>3</v>
      </c>
      <c r="D10" s="67">
        <v>1</v>
      </c>
      <c r="E10" s="68">
        <v>2</v>
      </c>
      <c r="F10" s="68">
        <v>3</v>
      </c>
      <c r="G10" s="68">
        <v>4</v>
      </c>
      <c r="H10" s="69">
        <v>5</v>
      </c>
      <c r="I10" s="70">
        <v>6</v>
      </c>
      <c r="J10" s="71">
        <v>7</v>
      </c>
    </row>
    <row r="11" spans="1:10" s="8" customFormat="1" ht="15" customHeight="1">
      <c r="A11" s="49"/>
      <c r="B11" s="59"/>
      <c r="C11" s="60"/>
      <c r="D11" s="61"/>
      <c r="E11" s="61"/>
      <c r="F11" s="61"/>
      <c r="G11" s="62"/>
      <c r="H11" s="63"/>
      <c r="I11" s="64"/>
      <c r="J11" s="65"/>
    </row>
    <row r="12" spans="1:10" s="19" customFormat="1" ht="15" customHeight="1">
      <c r="A12" s="45"/>
      <c r="B12" s="16" t="s">
        <v>11</v>
      </c>
      <c r="C12" s="17"/>
      <c r="D12" s="18"/>
      <c r="E12" s="18"/>
      <c r="F12" s="18"/>
      <c r="G12" s="18"/>
      <c r="H12" s="35"/>
      <c r="I12" s="56"/>
      <c r="J12" s="46"/>
    </row>
    <row r="13" spans="1:10" s="19" customFormat="1" ht="15" customHeight="1" thickBot="1">
      <c r="A13" s="78"/>
      <c r="B13" s="79" t="s">
        <v>7</v>
      </c>
      <c r="C13" s="80" t="s">
        <v>8</v>
      </c>
      <c r="D13" s="81">
        <v>40000</v>
      </c>
      <c r="E13" s="89">
        <v>40000000</v>
      </c>
      <c r="F13" s="89">
        <v>40000000</v>
      </c>
      <c r="G13" s="89">
        <v>0</v>
      </c>
      <c r="H13" s="90">
        <v>40000000</v>
      </c>
      <c r="I13" s="91">
        <f>SUM(F13-G13-H13)</f>
        <v>0</v>
      </c>
      <c r="J13" s="92"/>
    </row>
    <row r="14" spans="1:10" s="77" customFormat="1" ht="15" customHeight="1" thickBot="1">
      <c r="A14" s="70"/>
      <c r="B14" s="82" t="s">
        <v>75</v>
      </c>
      <c r="C14" s="83"/>
      <c r="D14" s="84">
        <f>SUM(D13)</f>
        <v>40000</v>
      </c>
      <c r="E14" s="93">
        <f aca="true" t="shared" si="0" ref="E14:J14">SUM(E13)</f>
        <v>40000000</v>
      </c>
      <c r="F14" s="93">
        <f t="shared" si="0"/>
        <v>40000000</v>
      </c>
      <c r="G14" s="93">
        <f t="shared" si="0"/>
        <v>0</v>
      </c>
      <c r="H14" s="94">
        <f t="shared" si="0"/>
        <v>40000000</v>
      </c>
      <c r="I14" s="95">
        <f t="shared" si="0"/>
        <v>0</v>
      </c>
      <c r="J14" s="96">
        <f t="shared" si="0"/>
        <v>0</v>
      </c>
    </row>
    <row r="15" spans="1:10" s="19" customFormat="1" ht="15" customHeight="1">
      <c r="A15" s="45"/>
      <c r="B15" s="20"/>
      <c r="C15" s="17"/>
      <c r="D15" s="18"/>
      <c r="E15" s="97"/>
      <c r="F15" s="97"/>
      <c r="G15" s="97"/>
      <c r="H15" s="98"/>
      <c r="I15" s="99"/>
      <c r="J15" s="100"/>
    </row>
    <row r="16" spans="1:10" s="19" customFormat="1" ht="15" customHeight="1">
      <c r="A16" s="45"/>
      <c r="B16" s="16" t="s">
        <v>6</v>
      </c>
      <c r="C16" s="17"/>
      <c r="D16" s="18"/>
      <c r="E16" s="97"/>
      <c r="F16" s="97"/>
      <c r="G16" s="97"/>
      <c r="H16" s="98"/>
      <c r="I16" s="99"/>
      <c r="J16" s="100"/>
    </row>
    <row r="17" spans="1:10" s="19" customFormat="1" ht="15" customHeight="1">
      <c r="A17" s="47" t="s">
        <v>5</v>
      </c>
      <c r="B17" s="21" t="s">
        <v>45</v>
      </c>
      <c r="C17" s="17" t="s">
        <v>18</v>
      </c>
      <c r="D17" s="18">
        <v>280000</v>
      </c>
      <c r="E17" s="97">
        <v>280000000</v>
      </c>
      <c r="F17" s="97">
        <v>280000000</v>
      </c>
      <c r="G17" s="97">
        <v>0</v>
      </c>
      <c r="H17" s="98">
        <v>52254188.18</v>
      </c>
      <c r="I17" s="99">
        <v>0</v>
      </c>
      <c r="J17" s="100">
        <v>0</v>
      </c>
    </row>
    <row r="18" spans="1:10" s="19" customFormat="1" ht="15" customHeight="1">
      <c r="A18" s="47" t="s">
        <v>86</v>
      </c>
      <c r="B18" s="21" t="s">
        <v>87</v>
      </c>
      <c r="C18" s="17" t="s">
        <v>18</v>
      </c>
      <c r="D18" s="18">
        <v>0</v>
      </c>
      <c r="E18" s="97">
        <v>0</v>
      </c>
      <c r="F18" s="97">
        <v>0</v>
      </c>
      <c r="G18" s="97">
        <v>0</v>
      </c>
      <c r="H18" s="98">
        <v>0</v>
      </c>
      <c r="I18" s="99"/>
      <c r="J18" s="100">
        <v>227745812</v>
      </c>
    </row>
    <row r="19" spans="1:10" s="19" customFormat="1" ht="15" customHeight="1">
      <c r="A19" s="47" t="s">
        <v>36</v>
      </c>
      <c r="B19" s="21" t="s">
        <v>37</v>
      </c>
      <c r="C19" s="17" t="s">
        <v>18</v>
      </c>
      <c r="D19" s="18">
        <v>4561.6</v>
      </c>
      <c r="E19" s="97">
        <v>4561564.04</v>
      </c>
      <c r="F19" s="97">
        <v>4561564.04</v>
      </c>
      <c r="G19" s="97">
        <v>0</v>
      </c>
      <c r="H19" s="98">
        <f>1285564.04+2628856.92</f>
        <v>3914420.96</v>
      </c>
      <c r="I19" s="99"/>
      <c r="J19" s="100">
        <f>+F19-H19</f>
        <v>647143.0800000001</v>
      </c>
    </row>
    <row r="20" spans="1:10" s="19" customFormat="1" ht="15" customHeight="1">
      <c r="A20" s="47" t="s">
        <v>58</v>
      </c>
      <c r="B20" s="21" t="s">
        <v>46</v>
      </c>
      <c r="C20" s="17" t="s">
        <v>18</v>
      </c>
      <c r="D20" s="18">
        <v>2000</v>
      </c>
      <c r="E20" s="97">
        <v>2000000</v>
      </c>
      <c r="F20" s="97">
        <v>2000000</v>
      </c>
      <c r="G20" s="97">
        <v>0</v>
      </c>
      <c r="H20" s="98">
        <v>1996991</v>
      </c>
      <c r="I20" s="99">
        <f aca="true" t="shared" si="1" ref="I20:I34">SUM(F20-G20-H20)</f>
        <v>3009</v>
      </c>
      <c r="J20" s="100"/>
    </row>
    <row r="21" spans="1:10" s="19" customFormat="1" ht="15" customHeight="1">
      <c r="A21" s="47" t="s">
        <v>59</v>
      </c>
      <c r="B21" s="21" t="s">
        <v>81</v>
      </c>
      <c r="C21" s="17" t="s">
        <v>18</v>
      </c>
      <c r="D21" s="18">
        <v>33000</v>
      </c>
      <c r="E21" s="97">
        <v>33000000</v>
      </c>
      <c r="F21" s="97">
        <v>33000000</v>
      </c>
      <c r="G21" s="97">
        <v>0</v>
      </c>
      <c r="H21" s="98">
        <v>33000000</v>
      </c>
      <c r="I21" s="99">
        <f t="shared" si="1"/>
        <v>0</v>
      </c>
      <c r="J21" s="100"/>
    </row>
    <row r="22" spans="1:10" s="19" customFormat="1" ht="15" customHeight="1">
      <c r="A22" s="47" t="s">
        <v>60</v>
      </c>
      <c r="B22" s="21" t="s">
        <v>47</v>
      </c>
      <c r="C22" s="17" t="s">
        <v>18</v>
      </c>
      <c r="D22" s="18">
        <v>7894</v>
      </c>
      <c r="E22" s="97">
        <v>7894000</v>
      </c>
      <c r="F22" s="97">
        <v>7894000</v>
      </c>
      <c r="G22" s="97">
        <v>0</v>
      </c>
      <c r="H22" s="98">
        <v>7894000</v>
      </c>
      <c r="I22" s="99">
        <f t="shared" si="1"/>
        <v>0</v>
      </c>
      <c r="J22" s="100"/>
    </row>
    <row r="23" spans="1:10" s="19" customFormat="1" ht="15" customHeight="1">
      <c r="A23" s="47" t="s">
        <v>61</v>
      </c>
      <c r="B23" s="21" t="s">
        <v>82</v>
      </c>
      <c r="C23" s="17" t="s">
        <v>18</v>
      </c>
      <c r="D23" s="18">
        <v>7898</v>
      </c>
      <c r="E23" s="97">
        <v>7898000</v>
      </c>
      <c r="F23" s="97">
        <v>7898000</v>
      </c>
      <c r="G23" s="97">
        <v>0</v>
      </c>
      <c r="H23" s="98">
        <v>7898000</v>
      </c>
      <c r="I23" s="99">
        <f t="shared" si="1"/>
        <v>0</v>
      </c>
      <c r="J23" s="100"/>
    </row>
    <row r="24" spans="1:10" s="19" customFormat="1" ht="15" customHeight="1">
      <c r="A24" s="47" t="s">
        <v>62</v>
      </c>
      <c r="B24" s="21" t="s">
        <v>48</v>
      </c>
      <c r="C24" s="17" t="s">
        <v>18</v>
      </c>
      <c r="D24" s="18">
        <v>23000</v>
      </c>
      <c r="E24" s="97">
        <v>23000000</v>
      </c>
      <c r="F24" s="97">
        <v>23000000</v>
      </c>
      <c r="G24" s="97">
        <v>0</v>
      </c>
      <c r="H24" s="98">
        <v>673</v>
      </c>
      <c r="I24" s="99"/>
      <c r="J24" s="100">
        <f>+F24-H24</f>
        <v>22999327</v>
      </c>
    </row>
    <row r="25" spans="1:10" s="19" customFormat="1" ht="15" customHeight="1">
      <c r="A25" s="47" t="s">
        <v>63</v>
      </c>
      <c r="B25" s="21" t="s">
        <v>49</v>
      </c>
      <c r="C25" s="17" t="s">
        <v>18</v>
      </c>
      <c r="D25" s="18">
        <v>4000</v>
      </c>
      <c r="E25" s="97">
        <v>4000000</v>
      </c>
      <c r="F25" s="97">
        <v>4000000</v>
      </c>
      <c r="G25" s="97">
        <v>0</v>
      </c>
      <c r="H25" s="98">
        <v>4000000</v>
      </c>
      <c r="I25" s="99">
        <f t="shared" si="1"/>
        <v>0</v>
      </c>
      <c r="J25" s="100"/>
    </row>
    <row r="26" spans="1:10" s="19" customFormat="1" ht="15" customHeight="1">
      <c r="A26" s="47" t="s">
        <v>64</v>
      </c>
      <c r="B26" s="21" t="s">
        <v>50</v>
      </c>
      <c r="C26" s="17" t="s">
        <v>18</v>
      </c>
      <c r="D26" s="18">
        <v>149500</v>
      </c>
      <c r="E26" s="97">
        <v>149500000</v>
      </c>
      <c r="F26" s="97">
        <v>149500000</v>
      </c>
      <c r="G26" s="97">
        <v>0</v>
      </c>
      <c r="H26" s="98">
        <v>149500000</v>
      </c>
      <c r="I26" s="99">
        <f t="shared" si="1"/>
        <v>0</v>
      </c>
      <c r="J26" s="100"/>
    </row>
    <row r="27" spans="1:10" s="19" customFormat="1" ht="15" customHeight="1">
      <c r="A27" s="47" t="s">
        <v>65</v>
      </c>
      <c r="B27" s="21" t="s">
        <v>51</v>
      </c>
      <c r="C27" s="17" t="s">
        <v>18</v>
      </c>
      <c r="D27" s="18">
        <v>16750</v>
      </c>
      <c r="E27" s="97">
        <v>16750000</v>
      </c>
      <c r="F27" s="97">
        <v>16750000</v>
      </c>
      <c r="G27" s="97">
        <v>0</v>
      </c>
      <c r="H27" s="98">
        <v>16750000</v>
      </c>
      <c r="I27" s="99">
        <f t="shared" si="1"/>
        <v>0</v>
      </c>
      <c r="J27" s="100"/>
    </row>
    <row r="28" spans="1:10" s="19" customFormat="1" ht="15" customHeight="1">
      <c r="A28" s="47" t="s">
        <v>66</v>
      </c>
      <c r="B28" s="21" t="s">
        <v>52</v>
      </c>
      <c r="C28" s="17" t="s">
        <v>18</v>
      </c>
      <c r="D28" s="18">
        <v>5000</v>
      </c>
      <c r="E28" s="97">
        <v>5000000</v>
      </c>
      <c r="F28" s="97">
        <v>5000000</v>
      </c>
      <c r="G28" s="97">
        <v>0</v>
      </c>
      <c r="H28" s="98">
        <v>4838825.67</v>
      </c>
      <c r="I28" s="99">
        <f t="shared" si="1"/>
        <v>161174.33000000007</v>
      </c>
      <c r="J28" s="100"/>
    </row>
    <row r="29" spans="1:10" s="19" customFormat="1" ht="15" customHeight="1">
      <c r="A29" s="47" t="s">
        <v>67</v>
      </c>
      <c r="B29" s="21" t="s">
        <v>53</v>
      </c>
      <c r="C29" s="17" t="s">
        <v>18</v>
      </c>
      <c r="D29" s="18">
        <v>5000</v>
      </c>
      <c r="E29" s="97">
        <v>5000000</v>
      </c>
      <c r="F29" s="97">
        <v>5000000</v>
      </c>
      <c r="G29" s="97">
        <v>0</v>
      </c>
      <c r="H29" s="98">
        <v>4999883.3</v>
      </c>
      <c r="I29" s="99">
        <f t="shared" si="1"/>
        <v>116.70000000018626</v>
      </c>
      <c r="J29" s="100"/>
    </row>
    <row r="30" spans="1:10" s="19" customFormat="1" ht="15" customHeight="1">
      <c r="A30" s="47" t="s">
        <v>68</v>
      </c>
      <c r="B30" s="21" t="s">
        <v>54</v>
      </c>
      <c r="C30" s="17" t="s">
        <v>18</v>
      </c>
      <c r="D30" s="18">
        <v>3000</v>
      </c>
      <c r="E30" s="97">
        <v>3000000</v>
      </c>
      <c r="F30" s="97">
        <v>3000000</v>
      </c>
      <c r="G30" s="97">
        <v>0</v>
      </c>
      <c r="H30" s="98">
        <v>120384</v>
      </c>
      <c r="I30" s="99"/>
      <c r="J30" s="100">
        <f>+F30-H30</f>
        <v>2879616</v>
      </c>
    </row>
    <row r="31" spans="1:10" s="19" customFormat="1" ht="15" customHeight="1">
      <c r="A31" s="47" t="s">
        <v>69</v>
      </c>
      <c r="B31" s="21" t="s">
        <v>55</v>
      </c>
      <c r="C31" s="17" t="s">
        <v>18</v>
      </c>
      <c r="D31" s="18">
        <v>5000</v>
      </c>
      <c r="E31" s="97">
        <v>5000000</v>
      </c>
      <c r="F31" s="97">
        <v>5000000</v>
      </c>
      <c r="G31" s="97">
        <v>0</v>
      </c>
      <c r="H31" s="98">
        <v>4816558</v>
      </c>
      <c r="I31" s="99">
        <f t="shared" si="1"/>
        <v>183442</v>
      </c>
      <c r="J31" s="100"/>
    </row>
    <row r="32" spans="1:10" s="19" customFormat="1" ht="15" customHeight="1">
      <c r="A32" s="47" t="s">
        <v>70</v>
      </c>
      <c r="B32" s="21" t="s">
        <v>56</v>
      </c>
      <c r="C32" s="17" t="s">
        <v>18</v>
      </c>
      <c r="D32" s="18">
        <v>10000</v>
      </c>
      <c r="E32" s="97">
        <v>10000000</v>
      </c>
      <c r="F32" s="97">
        <v>10000000</v>
      </c>
      <c r="G32" s="97">
        <v>0</v>
      </c>
      <c r="H32" s="98">
        <v>2099710</v>
      </c>
      <c r="I32" s="99"/>
      <c r="J32" s="100">
        <f>+F32-H32</f>
        <v>7900290</v>
      </c>
    </row>
    <row r="33" spans="1:10" s="19" customFormat="1" ht="15" customHeight="1">
      <c r="A33" s="47" t="s">
        <v>71</v>
      </c>
      <c r="B33" s="20" t="s">
        <v>57</v>
      </c>
      <c r="C33" s="17" t="s">
        <v>18</v>
      </c>
      <c r="D33" s="18">
        <v>200000</v>
      </c>
      <c r="E33" s="97">
        <v>200000000</v>
      </c>
      <c r="F33" s="97">
        <v>200000000</v>
      </c>
      <c r="G33" s="97">
        <v>0</v>
      </c>
      <c r="H33" s="98">
        <v>200000000</v>
      </c>
      <c r="I33" s="99">
        <f t="shared" si="1"/>
        <v>0</v>
      </c>
      <c r="J33" s="100"/>
    </row>
    <row r="34" spans="1:10" s="19" customFormat="1" ht="15" customHeight="1" thickBot="1">
      <c r="A34" s="85" t="s">
        <v>72</v>
      </c>
      <c r="B34" s="79" t="s">
        <v>83</v>
      </c>
      <c r="C34" s="17" t="s">
        <v>18</v>
      </c>
      <c r="D34" s="81">
        <v>2000</v>
      </c>
      <c r="E34" s="97">
        <v>2000000</v>
      </c>
      <c r="F34" s="89">
        <v>2000000</v>
      </c>
      <c r="G34" s="89">
        <v>0</v>
      </c>
      <c r="H34" s="90">
        <v>1998001.74</v>
      </c>
      <c r="I34" s="91">
        <f t="shared" si="1"/>
        <v>1998.2600000000093</v>
      </c>
      <c r="J34" s="92"/>
    </row>
    <row r="35" spans="1:10" s="77" customFormat="1" ht="15" customHeight="1" thickBot="1">
      <c r="A35" s="86"/>
      <c r="B35" s="87" t="s">
        <v>76</v>
      </c>
      <c r="C35" s="88"/>
      <c r="D35" s="84">
        <f>SUM(D17:D34)</f>
        <v>758603.6</v>
      </c>
      <c r="E35" s="93">
        <f aca="true" t="shared" si="2" ref="E35:J35">SUM(E17:E34)</f>
        <v>758603564.04</v>
      </c>
      <c r="F35" s="93">
        <f t="shared" si="2"/>
        <v>758603564.04</v>
      </c>
      <c r="G35" s="93">
        <f t="shared" si="2"/>
        <v>0</v>
      </c>
      <c r="H35" s="94">
        <f t="shared" si="2"/>
        <v>496081635.85</v>
      </c>
      <c r="I35" s="95">
        <f t="shared" si="2"/>
        <v>349740.29000000027</v>
      </c>
      <c r="J35" s="96">
        <f t="shared" si="2"/>
        <v>262172188.08</v>
      </c>
    </row>
    <row r="36" spans="1:10" s="8" customFormat="1" ht="15" customHeight="1" thickBot="1">
      <c r="A36" s="49"/>
      <c r="B36" s="9"/>
      <c r="C36" s="10"/>
      <c r="D36" s="11"/>
      <c r="E36" s="101"/>
      <c r="F36" s="101"/>
      <c r="G36" s="102"/>
      <c r="H36" s="103"/>
      <c r="I36" s="104"/>
      <c r="J36" s="105"/>
    </row>
    <row r="37" spans="1:10" s="8" customFormat="1" ht="18.75" customHeight="1" thickBot="1" thickTop="1">
      <c r="A37" s="50"/>
      <c r="B37" s="51" t="s">
        <v>77</v>
      </c>
      <c r="C37" s="52"/>
      <c r="D37" s="53">
        <f aca="true" t="shared" si="3" ref="D37:J37">SUM(D14+D35)</f>
        <v>798603.6</v>
      </c>
      <c r="E37" s="106">
        <f t="shared" si="3"/>
        <v>798603564.04</v>
      </c>
      <c r="F37" s="106">
        <f t="shared" si="3"/>
        <v>798603564.04</v>
      </c>
      <c r="G37" s="106">
        <f t="shared" si="3"/>
        <v>0</v>
      </c>
      <c r="H37" s="107">
        <f t="shared" si="3"/>
        <v>536081635.85</v>
      </c>
      <c r="I37" s="108">
        <f t="shared" si="3"/>
        <v>349740.29000000027</v>
      </c>
      <c r="J37" s="109">
        <f t="shared" si="3"/>
        <v>262172188.08</v>
      </c>
    </row>
  </sheetData>
  <sheetProtection/>
  <mergeCells count="4">
    <mergeCell ref="A3:J3"/>
    <mergeCell ref="A4:J4"/>
    <mergeCell ref="I7:J7"/>
    <mergeCell ref="A5:J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75390625" style="4" customWidth="1"/>
    <col min="2" max="2" width="46.375" style="0" customWidth="1"/>
    <col min="3" max="3" width="8.375" style="4" customWidth="1"/>
    <col min="4" max="4" width="15.125" style="6" customWidth="1"/>
    <col min="5" max="5" width="13.125" style="0" customWidth="1"/>
    <col min="6" max="6" width="15.125" style="0" customWidth="1"/>
    <col min="7" max="7" width="15.00390625" style="0" customWidth="1"/>
    <col min="8" max="8" width="15.125" style="0" customWidth="1"/>
  </cols>
  <sheetData>
    <row r="1" ht="12.75">
      <c r="B1" s="34"/>
    </row>
    <row r="2" ht="12.75">
      <c r="A2" s="31"/>
    </row>
    <row r="3" spans="1:8" s="1" customFormat="1" ht="24" customHeight="1">
      <c r="A3" s="129" t="s">
        <v>90</v>
      </c>
      <c r="B3" s="129"/>
      <c r="C3" s="129"/>
      <c r="D3" s="129"/>
      <c r="E3" s="129"/>
      <c r="F3" s="129"/>
      <c r="G3" s="129"/>
      <c r="H3" s="129"/>
    </row>
    <row r="4" spans="1:8" s="1" customFormat="1" ht="13.5" customHeight="1">
      <c r="A4" s="129" t="s">
        <v>85</v>
      </c>
      <c r="B4" s="129"/>
      <c r="C4" s="129"/>
      <c r="D4" s="129"/>
      <c r="E4" s="129"/>
      <c r="F4" s="129"/>
      <c r="G4" s="129"/>
      <c r="H4" s="129"/>
    </row>
    <row r="5" spans="1:6" s="1" customFormat="1" ht="13.5" customHeight="1">
      <c r="A5" s="3"/>
      <c r="B5" s="2"/>
      <c r="C5" s="2"/>
      <c r="D5" s="2"/>
      <c r="E5" s="2"/>
      <c r="F5" s="2"/>
    </row>
    <row r="6" spans="1:8" s="1" customFormat="1" ht="13.5" customHeight="1">
      <c r="A6" s="132" t="s">
        <v>0</v>
      </c>
      <c r="B6" s="132"/>
      <c r="C6" s="132"/>
      <c r="D6" s="132"/>
      <c r="E6" s="132"/>
      <c r="F6" s="132"/>
      <c r="G6" s="132"/>
      <c r="H6" s="132"/>
    </row>
    <row r="7" spans="1:8" s="1" customFormat="1" ht="13.5" customHeight="1">
      <c r="A7" s="58"/>
      <c r="B7" s="58"/>
      <c r="C7" s="58"/>
      <c r="D7" s="58"/>
      <c r="E7" s="58"/>
      <c r="F7" s="58"/>
      <c r="G7" s="58"/>
      <c r="H7" s="58"/>
    </row>
    <row r="8" spans="1:7" s="1" customFormat="1" ht="13.5" customHeight="1" thickBot="1">
      <c r="A8" s="5"/>
      <c r="C8" s="5"/>
      <c r="D8" s="7"/>
      <c r="G8" s="5"/>
    </row>
    <row r="9" spans="1:8" s="15" customFormat="1" ht="13.5" customHeight="1" thickBot="1">
      <c r="A9" s="40"/>
      <c r="B9" s="41"/>
      <c r="C9" s="41"/>
      <c r="D9" s="42" t="s">
        <v>38</v>
      </c>
      <c r="E9" s="42" t="s">
        <v>26</v>
      </c>
      <c r="F9" s="54" t="s">
        <v>28</v>
      </c>
      <c r="G9" s="130" t="s">
        <v>33</v>
      </c>
      <c r="H9" s="131"/>
    </row>
    <row r="10" spans="1:8" s="15" customFormat="1" ht="13.5" customHeight="1">
      <c r="A10" s="43" t="s">
        <v>29</v>
      </c>
      <c r="B10" s="37" t="s">
        <v>10</v>
      </c>
      <c r="C10" s="37" t="s">
        <v>19</v>
      </c>
      <c r="D10" s="38" t="s">
        <v>34</v>
      </c>
      <c r="E10" s="38" t="s">
        <v>44</v>
      </c>
      <c r="F10" s="39" t="s">
        <v>74</v>
      </c>
      <c r="G10" s="55" t="s">
        <v>31</v>
      </c>
      <c r="H10" s="44" t="s">
        <v>32</v>
      </c>
    </row>
    <row r="11" spans="1:8" s="15" customFormat="1" ht="13.5" customHeight="1" thickBot="1">
      <c r="A11" s="43" t="s">
        <v>30</v>
      </c>
      <c r="B11" s="37"/>
      <c r="C11" s="37" t="s">
        <v>20</v>
      </c>
      <c r="D11" s="38" t="s">
        <v>23</v>
      </c>
      <c r="E11" s="38" t="s">
        <v>78</v>
      </c>
      <c r="F11" s="39" t="s">
        <v>23</v>
      </c>
      <c r="G11" s="55" t="s">
        <v>23</v>
      </c>
      <c r="H11" s="44" t="s">
        <v>23</v>
      </c>
    </row>
    <row r="12" spans="1:8" s="14" customFormat="1" ht="12.75" customHeight="1" thickBot="1">
      <c r="A12" s="66" t="s">
        <v>1</v>
      </c>
      <c r="B12" s="67" t="s">
        <v>2</v>
      </c>
      <c r="C12" s="67" t="s">
        <v>3</v>
      </c>
      <c r="D12" s="68" t="s">
        <v>39</v>
      </c>
      <c r="E12" s="68" t="s">
        <v>40</v>
      </c>
      <c r="F12" s="69" t="s">
        <v>41</v>
      </c>
      <c r="G12" s="70" t="s">
        <v>42</v>
      </c>
      <c r="H12" s="71" t="s">
        <v>43</v>
      </c>
    </row>
    <row r="13" spans="1:8" s="19" customFormat="1" ht="15" customHeight="1">
      <c r="A13" s="45"/>
      <c r="B13" s="23"/>
      <c r="C13" s="24"/>
      <c r="D13" s="72"/>
      <c r="E13" s="72"/>
      <c r="F13" s="73"/>
      <c r="G13" s="76"/>
      <c r="H13" s="74"/>
    </row>
    <row r="14" spans="1:8" s="19" customFormat="1" ht="15" customHeight="1">
      <c r="A14" s="45"/>
      <c r="B14" s="23"/>
      <c r="C14" s="24"/>
      <c r="D14" s="30"/>
      <c r="E14" s="30"/>
      <c r="F14" s="36"/>
      <c r="G14" s="57"/>
      <c r="H14" s="75"/>
    </row>
    <row r="15" spans="1:8" s="19" customFormat="1" ht="15" customHeight="1">
      <c r="A15" s="45"/>
      <c r="B15" s="16" t="s">
        <v>6</v>
      </c>
      <c r="C15" s="17"/>
      <c r="D15" s="30"/>
      <c r="E15" s="30"/>
      <c r="F15" s="36"/>
      <c r="G15" s="57"/>
      <c r="H15" s="75"/>
    </row>
    <row r="16" spans="1:8" s="19" customFormat="1" ht="15" customHeight="1">
      <c r="A16" s="47" t="s">
        <v>5</v>
      </c>
      <c r="B16" s="21" t="s">
        <v>79</v>
      </c>
      <c r="C16" s="17" t="s">
        <v>18</v>
      </c>
      <c r="D16" s="110">
        <v>115332804</v>
      </c>
      <c r="E16" s="110">
        <v>0</v>
      </c>
      <c r="F16" s="111">
        <v>0</v>
      </c>
      <c r="G16" s="112">
        <v>0</v>
      </c>
      <c r="H16" s="113">
        <v>0</v>
      </c>
    </row>
    <row r="17" spans="1:8" s="19" customFormat="1" ht="15" customHeight="1">
      <c r="A17" s="125">
        <v>42923</v>
      </c>
      <c r="B17" s="21" t="s">
        <v>87</v>
      </c>
      <c r="C17" s="17" t="s">
        <v>18</v>
      </c>
      <c r="D17" s="116">
        <v>0</v>
      </c>
      <c r="E17" s="110">
        <v>0</v>
      </c>
      <c r="F17" s="114">
        <v>0</v>
      </c>
      <c r="G17" s="112">
        <v>0</v>
      </c>
      <c r="H17" s="115">
        <v>115332804</v>
      </c>
    </row>
    <row r="18" spans="1:8" s="19" customFormat="1" ht="15" customHeight="1">
      <c r="A18" s="47" t="s">
        <v>36</v>
      </c>
      <c r="B18" s="23" t="s">
        <v>37</v>
      </c>
      <c r="C18" s="24" t="s">
        <v>18</v>
      </c>
      <c r="D18" s="116">
        <v>1548672</v>
      </c>
      <c r="E18" s="110">
        <v>0</v>
      </c>
      <c r="F18" s="114">
        <v>0</v>
      </c>
      <c r="G18" s="112">
        <v>0</v>
      </c>
      <c r="H18" s="115">
        <f>+D18</f>
        <v>1548672</v>
      </c>
    </row>
    <row r="19" spans="1:8" s="19" customFormat="1" ht="15" customHeight="1">
      <c r="A19" s="45"/>
      <c r="B19" s="23"/>
      <c r="C19" s="24"/>
      <c r="D19" s="116"/>
      <c r="E19" s="116"/>
      <c r="F19" s="114"/>
      <c r="G19" s="112"/>
      <c r="H19" s="115"/>
    </row>
    <row r="20" spans="1:8" s="22" customFormat="1" ht="15" customHeight="1">
      <c r="A20" s="48"/>
      <c r="B20" s="26"/>
      <c r="C20" s="27"/>
      <c r="D20" s="117"/>
      <c r="E20" s="117"/>
      <c r="F20" s="118"/>
      <c r="G20" s="119"/>
      <c r="H20" s="120"/>
    </row>
    <row r="21" spans="1:8" s="22" customFormat="1" ht="15" customHeight="1">
      <c r="A21" s="48"/>
      <c r="B21" s="26"/>
      <c r="C21" s="27"/>
      <c r="D21" s="110"/>
      <c r="E21" s="110"/>
      <c r="F21" s="111"/>
      <c r="G21" s="112"/>
      <c r="H21" s="113"/>
    </row>
    <row r="22" spans="1:8" s="8" customFormat="1" ht="15" customHeight="1" thickBot="1">
      <c r="A22" s="49"/>
      <c r="B22" s="9"/>
      <c r="C22" s="10"/>
      <c r="D22" s="101"/>
      <c r="E22" s="110"/>
      <c r="F22" s="121"/>
      <c r="G22" s="122"/>
      <c r="H22" s="123"/>
    </row>
    <row r="23" spans="1:8" s="8" customFormat="1" ht="18.75" customHeight="1" thickBot="1" thickTop="1">
      <c r="A23" s="50"/>
      <c r="B23" s="51" t="s">
        <v>9</v>
      </c>
      <c r="C23" s="52"/>
      <c r="D23" s="106">
        <f>SUM(D13:D22)</f>
        <v>116881476</v>
      </c>
      <c r="E23" s="106">
        <f>SUM(E13:E22)</f>
        <v>0</v>
      </c>
      <c r="F23" s="107">
        <f>SUM(F13:F22)</f>
        <v>0</v>
      </c>
      <c r="G23" s="108">
        <f>SUM(G13:G22)</f>
        <v>0</v>
      </c>
      <c r="H23" s="109">
        <f>SUM(H13:H22)</f>
        <v>116881476</v>
      </c>
    </row>
  </sheetData>
  <sheetProtection/>
  <mergeCells count="4">
    <mergeCell ref="G9:H9"/>
    <mergeCell ref="A6:H6"/>
    <mergeCell ref="A4:H4"/>
    <mergeCell ref="A3:H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.75390625" style="4" customWidth="1"/>
    <col min="2" max="2" width="42.125" style="0" customWidth="1"/>
    <col min="3" max="3" width="8.375" style="4" customWidth="1"/>
    <col min="4" max="4" width="13.25390625" style="0" customWidth="1"/>
    <col min="5" max="5" width="14.875" style="6" bestFit="1" customWidth="1"/>
    <col min="6" max="6" width="14.125" style="6" customWidth="1"/>
    <col min="7" max="7" width="15.125" style="6" bestFit="1" customWidth="1"/>
    <col min="8" max="10" width="14.125" style="0" customWidth="1"/>
  </cols>
  <sheetData>
    <row r="1" ht="12.75">
      <c r="B1" s="34"/>
    </row>
    <row r="2" ht="12.75">
      <c r="A2" s="31"/>
    </row>
    <row r="3" spans="1:9" s="1" customFormat="1" ht="24" customHeight="1">
      <c r="A3" s="129" t="s">
        <v>89</v>
      </c>
      <c r="B3" s="129"/>
      <c r="C3" s="129"/>
      <c r="D3" s="129"/>
      <c r="E3" s="129"/>
      <c r="F3" s="129"/>
      <c r="G3" s="129"/>
      <c r="H3" s="129"/>
      <c r="I3" s="129"/>
    </row>
    <row r="4" spans="1:9" s="1" customFormat="1" ht="13.5" customHeight="1">
      <c r="A4" s="129" t="s">
        <v>88</v>
      </c>
      <c r="B4" s="129"/>
      <c r="C4" s="129"/>
      <c r="D4" s="129"/>
      <c r="E4" s="129"/>
      <c r="F4" s="129"/>
      <c r="G4" s="129"/>
      <c r="H4" s="129"/>
      <c r="I4" s="129"/>
    </row>
    <row r="5" spans="1:8" s="1" customFormat="1" ht="13.5" customHeight="1">
      <c r="A5" s="3"/>
      <c r="B5" s="2"/>
      <c r="C5" s="2"/>
      <c r="D5" s="2"/>
      <c r="E5" s="2"/>
      <c r="F5" s="2"/>
      <c r="G5" s="2"/>
      <c r="H5" s="2"/>
    </row>
    <row r="6" spans="1:9" s="1" customFormat="1" ht="13.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</row>
    <row r="7" spans="1:10" s="1" customFormat="1" ht="13.5" customHeight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9" s="1" customFormat="1" ht="13.5" customHeight="1" thickBot="1">
      <c r="A8" s="5"/>
      <c r="C8" s="5"/>
      <c r="E8" s="7"/>
      <c r="F8" s="7"/>
      <c r="G8" s="7"/>
      <c r="I8" s="5"/>
    </row>
    <row r="9" spans="1:10" s="15" customFormat="1" ht="13.5" customHeight="1" thickBot="1">
      <c r="A9" s="40"/>
      <c r="B9" s="41"/>
      <c r="C9" s="41"/>
      <c r="D9" s="41"/>
      <c r="E9" s="41" t="s">
        <v>24</v>
      </c>
      <c r="F9" s="41" t="s">
        <v>25</v>
      </c>
      <c r="G9" s="126" t="s">
        <v>28</v>
      </c>
      <c r="H9" s="42" t="s">
        <v>26</v>
      </c>
      <c r="I9" s="130" t="s">
        <v>33</v>
      </c>
      <c r="J9" s="131"/>
    </row>
    <row r="10" spans="1:10" s="15" customFormat="1" ht="13.5" customHeight="1">
      <c r="A10" s="43" t="s">
        <v>29</v>
      </c>
      <c r="B10" s="37" t="s">
        <v>10</v>
      </c>
      <c r="C10" s="37" t="s">
        <v>19</v>
      </c>
      <c r="D10" s="37" t="s">
        <v>21</v>
      </c>
      <c r="E10" s="38" t="s">
        <v>34</v>
      </c>
      <c r="F10" s="38" t="s">
        <v>34</v>
      </c>
      <c r="G10" s="127" t="s">
        <v>35</v>
      </c>
      <c r="H10" s="38" t="s">
        <v>44</v>
      </c>
      <c r="I10" s="55" t="s">
        <v>31</v>
      </c>
      <c r="J10" s="44" t="s">
        <v>32</v>
      </c>
    </row>
    <row r="11" spans="1:10" s="15" customFormat="1" ht="13.5" customHeight="1" thickBot="1">
      <c r="A11" s="43" t="s">
        <v>30</v>
      </c>
      <c r="B11" s="37"/>
      <c r="C11" s="37" t="s">
        <v>20</v>
      </c>
      <c r="D11" s="37" t="s">
        <v>22</v>
      </c>
      <c r="E11" s="38" t="s">
        <v>23</v>
      </c>
      <c r="F11" s="38" t="s">
        <v>23</v>
      </c>
      <c r="G11" s="128" t="s">
        <v>23</v>
      </c>
      <c r="H11" s="38" t="s">
        <v>78</v>
      </c>
      <c r="I11" s="55" t="s">
        <v>23</v>
      </c>
      <c r="J11" s="44" t="s">
        <v>23</v>
      </c>
    </row>
    <row r="12" spans="1:10" s="14" customFormat="1" ht="12.75" thickBot="1">
      <c r="A12" s="66" t="s">
        <v>1</v>
      </c>
      <c r="B12" s="67" t="s">
        <v>2</v>
      </c>
      <c r="C12" s="67" t="s">
        <v>3</v>
      </c>
      <c r="D12" s="67">
        <v>1</v>
      </c>
      <c r="E12" s="68">
        <v>2</v>
      </c>
      <c r="F12" s="68">
        <v>3</v>
      </c>
      <c r="G12" s="68" t="s">
        <v>42</v>
      </c>
      <c r="H12" s="68" t="s">
        <v>43</v>
      </c>
      <c r="I12" s="70" t="s">
        <v>91</v>
      </c>
      <c r="J12" s="71" t="s">
        <v>92</v>
      </c>
    </row>
    <row r="13" spans="1:10" s="8" customFormat="1" ht="15" customHeight="1">
      <c r="A13" s="49"/>
      <c r="B13" s="59"/>
      <c r="C13" s="60"/>
      <c r="D13" s="61"/>
      <c r="E13" s="61"/>
      <c r="F13" s="61"/>
      <c r="G13" s="61"/>
      <c r="H13" s="62"/>
      <c r="I13" s="57"/>
      <c r="J13" s="75"/>
    </row>
    <row r="14" spans="1:10" s="19" customFormat="1" ht="15" customHeight="1">
      <c r="A14" s="45"/>
      <c r="B14" s="20"/>
      <c r="C14" s="17"/>
      <c r="D14" s="18"/>
      <c r="E14" s="18"/>
      <c r="F14" s="18"/>
      <c r="G14" s="18"/>
      <c r="H14" s="18"/>
      <c r="I14" s="57"/>
      <c r="J14" s="75"/>
    </row>
    <row r="15" spans="1:10" s="19" customFormat="1" ht="15" customHeight="1">
      <c r="A15" s="45"/>
      <c r="B15" s="16" t="s">
        <v>80</v>
      </c>
      <c r="C15" s="17"/>
      <c r="D15" s="18"/>
      <c r="E15" s="18"/>
      <c r="F15" s="18"/>
      <c r="G15" s="18"/>
      <c r="H15" s="18"/>
      <c r="I15" s="112"/>
      <c r="J15" s="113"/>
    </row>
    <row r="16" spans="1:10" s="19" customFormat="1" ht="15" customHeight="1">
      <c r="A16" s="47" t="s">
        <v>4</v>
      </c>
      <c r="B16" s="21" t="s">
        <v>17</v>
      </c>
      <c r="C16" s="17" t="s">
        <v>18</v>
      </c>
      <c r="D16" s="18">
        <v>2137000</v>
      </c>
      <c r="E16" s="97">
        <v>2137000000</v>
      </c>
      <c r="F16" s="97">
        <v>2137000000</v>
      </c>
      <c r="G16" s="97">
        <v>2137000000</v>
      </c>
      <c r="H16" s="97">
        <v>2000000000</v>
      </c>
      <c r="I16" s="112">
        <v>0</v>
      </c>
      <c r="J16" s="115">
        <v>0</v>
      </c>
    </row>
    <row r="17" spans="1:10" s="19" customFormat="1" ht="15" customHeight="1">
      <c r="A17" s="47"/>
      <c r="B17" s="23"/>
      <c r="C17" s="24"/>
      <c r="D17" s="25"/>
      <c r="E17" s="116"/>
      <c r="F17" s="116"/>
      <c r="G17" s="97"/>
      <c r="H17" s="97"/>
      <c r="I17" s="112"/>
      <c r="J17" s="115"/>
    </row>
    <row r="18" spans="1:10" s="19" customFormat="1" ht="15" customHeight="1">
      <c r="A18" s="45"/>
      <c r="B18" s="23"/>
      <c r="C18" s="24"/>
      <c r="D18" s="25"/>
      <c r="E18" s="116"/>
      <c r="F18" s="116"/>
      <c r="G18" s="116"/>
      <c r="H18" s="116"/>
      <c r="I18" s="112"/>
      <c r="J18" s="115"/>
    </row>
    <row r="19" spans="1:10" s="22" customFormat="1" ht="15" customHeight="1">
      <c r="A19" s="48"/>
      <c r="B19" s="26"/>
      <c r="C19" s="27"/>
      <c r="D19" s="28"/>
      <c r="E19" s="117"/>
      <c r="F19" s="117"/>
      <c r="G19" s="117"/>
      <c r="H19" s="117"/>
      <c r="I19" s="119"/>
      <c r="J19" s="120"/>
    </row>
    <row r="20" spans="1:10" s="22" customFormat="1" ht="15" customHeight="1">
      <c r="A20" s="48"/>
      <c r="B20" s="26"/>
      <c r="C20" s="27"/>
      <c r="D20" s="29"/>
      <c r="E20" s="110"/>
      <c r="F20" s="110"/>
      <c r="G20" s="110"/>
      <c r="H20" s="110"/>
      <c r="I20" s="112"/>
      <c r="J20" s="113"/>
    </row>
    <row r="21" spans="1:10" s="8" customFormat="1" ht="15" customHeight="1" thickBot="1">
      <c r="A21" s="49"/>
      <c r="B21" s="9"/>
      <c r="C21" s="10"/>
      <c r="D21" s="11"/>
      <c r="E21" s="101"/>
      <c r="F21" s="101"/>
      <c r="G21" s="101"/>
      <c r="H21" s="102"/>
      <c r="I21" s="122"/>
      <c r="J21" s="123"/>
    </row>
    <row r="22" spans="1:10" s="8" customFormat="1" ht="18.75" customHeight="1" thickBot="1" thickTop="1">
      <c r="A22" s="50"/>
      <c r="B22" s="51" t="s">
        <v>9</v>
      </c>
      <c r="C22" s="52"/>
      <c r="D22" s="53">
        <f>SUM(D13:D21)</f>
        <v>2137000</v>
      </c>
      <c r="E22" s="106">
        <f>SUM(E13:E21)</f>
        <v>2137000000</v>
      </c>
      <c r="F22" s="106">
        <f>SUM(F13:F21)</f>
        <v>2137000000</v>
      </c>
      <c r="G22" s="106">
        <f>SUM(G13:G21)</f>
        <v>2137000000</v>
      </c>
      <c r="H22" s="106">
        <f>SUM(H13:H21)</f>
        <v>2000000000</v>
      </c>
      <c r="I22" s="108">
        <f>SUM(I12:I21)</f>
        <v>0</v>
      </c>
      <c r="J22" s="109">
        <f>SUM(J12:J21)</f>
        <v>0</v>
      </c>
    </row>
    <row r="23" spans="1:10" s="8" customFormat="1" ht="12.75">
      <c r="A23" s="12"/>
      <c r="C23" s="12"/>
      <c r="E23" s="13"/>
      <c r="F23" s="13"/>
      <c r="G23" s="13"/>
      <c r="I23"/>
      <c r="J23"/>
    </row>
    <row r="24" spans="1:10" s="8" customFormat="1" ht="12.75" hidden="1">
      <c r="A24" s="12"/>
      <c r="C24" s="12"/>
      <c r="E24" s="13"/>
      <c r="F24" s="13"/>
      <c r="G24" s="13"/>
      <c r="I24"/>
      <c r="J24"/>
    </row>
    <row r="25" spans="1:10" s="19" customFormat="1" ht="12.75" hidden="1">
      <c r="A25" s="19" t="s">
        <v>12</v>
      </c>
      <c r="C25" s="33" t="s">
        <v>13</v>
      </c>
      <c r="D25" s="32" t="s">
        <v>14</v>
      </c>
      <c r="F25" s="19" t="s">
        <v>15</v>
      </c>
      <c r="I25"/>
      <c r="J25"/>
    </row>
    <row r="26" ht="12.75" hidden="1"/>
    <row r="28" spans="1:2" ht="12.75">
      <c r="A28" s="4" t="s">
        <v>93</v>
      </c>
      <c r="B28" t="s">
        <v>94</v>
      </c>
    </row>
  </sheetData>
  <sheetProtection/>
  <mergeCells count="4">
    <mergeCell ref="A3:I3"/>
    <mergeCell ref="A4:I4"/>
    <mergeCell ref="A6:I6"/>
    <mergeCell ref="I9:J9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 Jaroslava</dc:creator>
  <cp:keywords/>
  <dc:description/>
  <cp:lastModifiedBy>Čeledová</cp:lastModifiedBy>
  <cp:lastPrinted>2016-03-30T08:17:45Z</cp:lastPrinted>
  <dcterms:created xsi:type="dcterms:W3CDTF">1999-01-04T06:11:11Z</dcterms:created>
  <dcterms:modified xsi:type="dcterms:W3CDTF">2016-03-30T11:25:37Z</dcterms:modified>
  <cp:category/>
  <cp:version/>
  <cp:contentType/>
  <cp:contentStatus/>
</cp:coreProperties>
</file>