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\BKR\BKR\08_MIMOŘÁDNÉ UDÁLOSTI\2020-KORONAVIRUS\Požadavky MČ a organizací\01-VÝDEJ PROSTŘEDKŮ\2020-04-14\"/>
    </mc:Choice>
  </mc:AlternateContent>
  <bookViews>
    <workbookView xWindow="0" yWindow="0" windowWidth="19200" windowHeight="7305"/>
  </bookViews>
  <sheets>
    <sheet name="Příděl MČ" sheetId="1" r:id="rId1"/>
    <sheet name="Předávací protok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47" i="1"/>
  <c r="G45" i="1"/>
  <c r="D59" i="2" l="1"/>
  <c r="D55" i="2"/>
  <c r="D54" i="2"/>
  <c r="D51" i="2"/>
  <c r="D49" i="2"/>
  <c r="D47" i="2"/>
  <c r="D42" i="2"/>
  <c r="D37" i="2"/>
  <c r="D35" i="2"/>
  <c r="D33" i="2"/>
  <c r="D31" i="2"/>
  <c r="D27" i="2"/>
  <c r="D26" i="2"/>
  <c r="D25" i="2"/>
  <c r="D21" i="2"/>
  <c r="D19" i="2"/>
  <c r="D14" i="2"/>
  <c r="D12" i="2"/>
  <c r="D10" i="2"/>
  <c r="D9" i="2"/>
  <c r="D8" i="2"/>
  <c r="D7" i="2"/>
  <c r="C63" i="2"/>
  <c r="C62" i="2"/>
  <c r="C17" i="2"/>
  <c r="B64" i="2"/>
  <c r="D48" i="2" l="1"/>
  <c r="D46" i="2"/>
  <c r="D30" i="2"/>
  <c r="D53" i="2"/>
  <c r="D45" i="2"/>
  <c r="D20" i="2"/>
  <c r="D41" i="2"/>
  <c r="D29" i="2"/>
  <c r="D18" i="2"/>
  <c r="D13" i="2"/>
  <c r="D52" i="2"/>
  <c r="D34" i="2"/>
  <c r="D17" i="2"/>
  <c r="D40" i="2"/>
  <c r="D63" i="2"/>
  <c r="D16" i="2"/>
  <c r="D15" i="2"/>
  <c r="D44" i="2"/>
  <c r="D43" i="2"/>
  <c r="D32" i="2"/>
  <c r="D11" i="2"/>
  <c r="D28" i="2"/>
  <c r="D62" i="2"/>
  <c r="D61" i="2"/>
  <c r="D58" i="2"/>
  <c r="D57" i="2"/>
  <c r="D39" i="2"/>
  <c r="D36" i="2"/>
  <c r="D38" i="2"/>
  <c r="D24" i="2"/>
  <c r="D23" i="2"/>
  <c r="D50" i="2"/>
  <c r="D22" i="2"/>
  <c r="D60" i="2"/>
  <c r="D56" i="2"/>
  <c r="I60" i="1"/>
  <c r="D64" i="2" l="1"/>
  <c r="C60" i="1"/>
  <c r="D57" i="1" l="1"/>
  <c r="D51" i="1"/>
  <c r="D45" i="1"/>
  <c r="D39" i="1"/>
  <c r="D33" i="1"/>
  <c r="D27" i="1"/>
  <c r="D21" i="1"/>
  <c r="D15" i="1"/>
  <c r="D9" i="1"/>
  <c r="D3" i="1"/>
  <c r="D55" i="1"/>
  <c r="D37" i="1"/>
  <c r="D25" i="1"/>
  <c r="D7" i="1"/>
  <c r="D11" i="1"/>
  <c r="D59" i="1"/>
  <c r="D35" i="1"/>
  <c r="D23" i="1"/>
  <c r="D5" i="1"/>
  <c r="D56" i="1"/>
  <c r="D50" i="1"/>
  <c r="D44" i="1"/>
  <c r="D38" i="1"/>
  <c r="D32" i="1"/>
  <c r="D26" i="1"/>
  <c r="D20" i="1"/>
  <c r="D14" i="1"/>
  <c r="D8" i="1"/>
  <c r="D49" i="1"/>
  <c r="D43" i="1"/>
  <c r="D31" i="1"/>
  <c r="D19" i="1"/>
  <c r="D13" i="1"/>
  <c r="D54" i="1"/>
  <c r="D48" i="1"/>
  <c r="D42" i="1"/>
  <c r="D36" i="1"/>
  <c r="D30" i="1"/>
  <c r="D24" i="1"/>
  <c r="D18" i="1"/>
  <c r="D6" i="1"/>
  <c r="D53" i="1"/>
  <c r="D47" i="1"/>
  <c r="D41" i="1"/>
  <c r="D29" i="1"/>
  <c r="D17" i="1"/>
  <c r="D12" i="1"/>
  <c r="D34" i="1"/>
  <c r="D28" i="1"/>
  <c r="D58" i="1"/>
  <c r="D22" i="1"/>
  <c r="D52" i="1"/>
  <c r="D16" i="1"/>
  <c r="D46" i="1"/>
  <c r="D10" i="1"/>
  <c r="D40" i="1"/>
  <c r="D4" i="1"/>
  <c r="D60" i="1" l="1"/>
  <c r="E3" i="1" l="1"/>
  <c r="E59" i="1"/>
  <c r="F59" i="1" s="1"/>
  <c r="E53" i="1"/>
  <c r="F53" i="1" s="1"/>
  <c r="E47" i="1"/>
  <c r="F47" i="1" s="1"/>
  <c r="E41" i="1"/>
  <c r="F41" i="1" s="1"/>
  <c r="E35" i="1"/>
  <c r="F35" i="1" s="1"/>
  <c r="E29" i="1"/>
  <c r="F29" i="1" s="1"/>
  <c r="E23" i="1"/>
  <c r="F23" i="1" s="1"/>
  <c r="E17" i="1"/>
  <c r="F17" i="1" s="1"/>
  <c r="E11" i="1"/>
  <c r="F11" i="1" s="1"/>
  <c r="E5" i="1"/>
  <c r="F5" i="1" s="1"/>
  <c r="E51" i="1"/>
  <c r="F51" i="1" s="1"/>
  <c r="E33" i="1"/>
  <c r="F33" i="1" s="1"/>
  <c r="E21" i="1"/>
  <c r="F21" i="1" s="1"/>
  <c r="E9" i="1"/>
  <c r="F9" i="1" s="1"/>
  <c r="E56" i="1"/>
  <c r="F56" i="1" s="1"/>
  <c r="E44" i="1"/>
  <c r="F44" i="1" s="1"/>
  <c r="E26" i="1"/>
  <c r="F26" i="1" s="1"/>
  <c r="E14" i="1"/>
  <c r="F14" i="1" s="1"/>
  <c r="E49" i="1"/>
  <c r="F49" i="1" s="1"/>
  <c r="E43" i="1"/>
  <c r="F43" i="1" s="1"/>
  <c r="E31" i="1"/>
  <c r="F31" i="1" s="1"/>
  <c r="E13" i="1"/>
  <c r="F13" i="1" s="1"/>
  <c r="E48" i="1"/>
  <c r="F48" i="1" s="1"/>
  <c r="E58" i="1"/>
  <c r="F58" i="1" s="1"/>
  <c r="E52" i="1"/>
  <c r="F52" i="1" s="1"/>
  <c r="E46" i="1"/>
  <c r="F46" i="1" s="1"/>
  <c r="E40" i="1"/>
  <c r="F40" i="1" s="1"/>
  <c r="E34" i="1"/>
  <c r="F34" i="1" s="1"/>
  <c r="E28" i="1"/>
  <c r="F28" i="1" s="1"/>
  <c r="E22" i="1"/>
  <c r="F22" i="1" s="1"/>
  <c r="E16" i="1"/>
  <c r="F16" i="1" s="1"/>
  <c r="E10" i="1"/>
  <c r="F10" i="1" s="1"/>
  <c r="E4" i="1"/>
  <c r="F4" i="1" s="1"/>
  <c r="E57" i="1"/>
  <c r="F57" i="1" s="1"/>
  <c r="E45" i="1"/>
  <c r="E39" i="1"/>
  <c r="F39" i="1" s="1"/>
  <c r="E27" i="1"/>
  <c r="F27" i="1" s="1"/>
  <c r="E15" i="1"/>
  <c r="F15" i="1" s="1"/>
  <c r="F3" i="1"/>
  <c r="E50" i="1"/>
  <c r="F50" i="1" s="1"/>
  <c r="E38" i="1"/>
  <c r="F38" i="1" s="1"/>
  <c r="E32" i="1"/>
  <c r="F32" i="1" s="1"/>
  <c r="E20" i="1"/>
  <c r="F20" i="1" s="1"/>
  <c r="E8" i="1"/>
  <c r="F8" i="1" s="1"/>
  <c r="E55" i="1"/>
  <c r="F55" i="1" s="1"/>
  <c r="E37" i="1"/>
  <c r="F37" i="1" s="1"/>
  <c r="E25" i="1"/>
  <c r="F25" i="1" s="1"/>
  <c r="E19" i="1"/>
  <c r="F19" i="1" s="1"/>
  <c r="E7" i="1"/>
  <c r="F7" i="1" s="1"/>
  <c r="E54" i="1"/>
  <c r="F54" i="1" s="1"/>
  <c r="E12" i="1"/>
  <c r="F12" i="1" s="1"/>
  <c r="E42" i="1"/>
  <c r="F42" i="1" s="1"/>
  <c r="E6" i="1"/>
  <c r="F6" i="1" s="1"/>
  <c r="E36" i="1"/>
  <c r="F36" i="1" s="1"/>
  <c r="E30" i="1"/>
  <c r="F30" i="1" s="1"/>
  <c r="E24" i="1"/>
  <c r="F24" i="1" s="1"/>
  <c r="E18" i="1"/>
  <c r="F18" i="1" s="1"/>
  <c r="G3" i="1" l="1"/>
  <c r="C7" i="2" s="1"/>
  <c r="G6" i="1"/>
  <c r="C10" i="2" s="1"/>
  <c r="G25" i="1"/>
  <c r="C56" i="2" s="1"/>
  <c r="G38" i="1"/>
  <c r="C28" i="2" s="1"/>
  <c r="G28" i="1"/>
  <c r="C50" i="2" s="1"/>
  <c r="G48" i="1"/>
  <c r="C34" i="2" s="1"/>
  <c r="G51" i="1"/>
  <c r="C18" i="2" s="1"/>
  <c r="G35" i="1"/>
  <c r="C58" i="2" s="1"/>
  <c r="G42" i="1"/>
  <c r="C44" i="2" s="1"/>
  <c r="G50" i="1"/>
  <c r="C13" i="2" s="1"/>
  <c r="G57" i="1"/>
  <c r="C30" i="2" s="1"/>
  <c r="G34" i="1"/>
  <c r="C57" i="2" s="1"/>
  <c r="G13" i="1"/>
  <c r="C27" i="2" s="1"/>
  <c r="G44" i="1"/>
  <c r="C16" i="2" s="1"/>
  <c r="G5" i="1"/>
  <c r="C9" i="2" s="1"/>
  <c r="G41" i="1"/>
  <c r="C43" i="2" s="1"/>
  <c r="G18" i="1"/>
  <c r="C42" i="2" s="1"/>
  <c r="G12" i="1"/>
  <c r="C26" i="2" s="1"/>
  <c r="G55" i="1"/>
  <c r="C45" i="2" s="1"/>
  <c r="G4" i="1"/>
  <c r="C8" i="2" s="1"/>
  <c r="G40" i="1"/>
  <c r="C32" i="2" s="1"/>
  <c r="G31" i="1"/>
  <c r="C38" i="2" s="1"/>
  <c r="G56" i="1"/>
  <c r="C53" i="2" s="1"/>
  <c r="G11" i="1"/>
  <c r="C25" i="2" s="1"/>
  <c r="G24" i="1"/>
  <c r="C59" i="2" s="1"/>
  <c r="G54" i="1"/>
  <c r="C20" i="2" s="1"/>
  <c r="G8" i="1"/>
  <c r="C14" i="2" s="1"/>
  <c r="G15" i="1"/>
  <c r="C33" i="2" s="1"/>
  <c r="G10" i="1"/>
  <c r="C21" i="2" s="1"/>
  <c r="G46" i="1"/>
  <c r="C40" i="2" s="1"/>
  <c r="G43" i="1"/>
  <c r="C15" i="2" s="1"/>
  <c r="G9" i="1"/>
  <c r="C19" i="2" s="1"/>
  <c r="G17" i="1"/>
  <c r="C37" i="2" s="1"/>
  <c r="G53" i="1"/>
  <c r="C41" i="2" s="1"/>
  <c r="G30" i="1"/>
  <c r="C24" i="2" s="1"/>
  <c r="G7" i="1"/>
  <c r="C12" i="2" s="1"/>
  <c r="G20" i="1"/>
  <c r="C49" i="2" s="1"/>
  <c r="G27" i="1"/>
  <c r="C22" i="2" s="1"/>
  <c r="G16" i="1"/>
  <c r="C35" i="2" s="1"/>
  <c r="G52" i="1"/>
  <c r="C29" i="2" s="1"/>
  <c r="G49" i="1"/>
  <c r="C52" i="2" s="1"/>
  <c r="G21" i="1"/>
  <c r="C51" i="2" s="1"/>
  <c r="G23" i="1"/>
  <c r="C55" i="2" s="1"/>
  <c r="G59" i="1"/>
  <c r="C48" i="2" s="1"/>
  <c r="G36" i="1"/>
  <c r="C61" i="2" s="1"/>
  <c r="G19" i="1"/>
  <c r="C47" i="2" s="1"/>
  <c r="G32" i="1"/>
  <c r="C36" i="2" s="1"/>
  <c r="G39" i="1"/>
  <c r="C11" i="2" s="1"/>
  <c r="G22" i="1"/>
  <c r="C54" i="2" s="1"/>
  <c r="G58" i="1"/>
  <c r="C46" i="2" s="1"/>
  <c r="G14" i="1"/>
  <c r="C31" i="2" s="1"/>
  <c r="G33" i="1"/>
  <c r="C39" i="2" s="1"/>
  <c r="G29" i="1"/>
  <c r="C23" i="2" s="1"/>
  <c r="G26" i="1"/>
  <c r="C60" i="2" s="1"/>
  <c r="F45" i="1"/>
  <c r="E60" i="1"/>
  <c r="C64" i="2" l="1"/>
  <c r="G60" i="1"/>
  <c r="F60" i="1"/>
</calcChain>
</file>

<file path=xl/sharedStrings.xml><?xml version="1.0" encoding="utf-8"?>
<sst xmlns="http://schemas.openxmlformats.org/spreadsheetml/2006/main" count="136" uniqueCount="78">
  <si>
    <t>Celkem</t>
  </si>
  <si>
    <t>název městské části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</si>
  <si>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</si>
  <si>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</si>
  <si>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</si>
  <si>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</si>
  <si>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</si>
  <si>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</si>
  <si>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</si>
  <si>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</si>
  <si>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</si>
  <si>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</si>
  <si>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Praha-Běchovice</t>
  </si>
  <si>
    <t>Praha 21</t>
  </si>
  <si>
    <t>Praha-Benice</t>
  </si>
  <si>
    <t>Praha 22</t>
  </si>
  <si>
    <t>Praha-Březiněves</t>
  </si>
  <si>
    <t>Praha-Dolní Počernice</t>
  </si>
  <si>
    <t>Praha 14</t>
  </si>
  <si>
    <t>Praha-Dubeč</t>
  </si>
  <si>
    <t>Praha 15</t>
  </si>
  <si>
    <t>Praha 20</t>
  </si>
  <si>
    <t>Praha-Klánovice</t>
  </si>
  <si>
    <t>Praha-Koloděje</t>
  </si>
  <si>
    <t>Praha-Kolovraty</t>
  </si>
  <si>
    <t>Praha-Královice</t>
  </si>
  <si>
    <t>Praha-Křeslice</t>
  </si>
  <si>
    <t>Praha 11</t>
  </si>
  <si>
    <t>Praha-Nedvězí</t>
  </si>
  <si>
    <t>Praha-Satalice</t>
  </si>
  <si>
    <t>Praha 19</t>
  </si>
  <si>
    <t>Praha-Vinoř</t>
  </si>
  <si>
    <t>Praha-Lipence</t>
  </si>
  <si>
    <t>Praha 16</t>
  </si>
  <si>
    <t>Praha-Lochkov</t>
  </si>
  <si>
    <t>Praha-Přední Kopanina</t>
  </si>
  <si>
    <t>Praha-Řeporyje</t>
  </si>
  <si>
    <t>Praha 13</t>
  </si>
  <si>
    <t>Praha-Slivenec</t>
  </si>
  <si>
    <t>Praha-Šeberov</t>
  </si>
  <si>
    <t>Praha-Újezd</t>
  </si>
  <si>
    <t>Praha-Zbraslav</t>
  </si>
  <si>
    <t>Praha-Zličín</t>
  </si>
  <si>
    <t>Praha 17</t>
  </si>
  <si>
    <t>Praha-Kunratice</t>
  </si>
  <si>
    <t>Praha-Libuš</t>
  </si>
  <si>
    <t>Praha 12</t>
  </si>
  <si>
    <t>Praha-Velká Chuchle</t>
  </si>
  <si>
    <t>Praha-Lysolaje</t>
  </si>
  <si>
    <t>Praha-Nebušice</t>
  </si>
  <si>
    <t>Praha-Suchdol</t>
  </si>
  <si>
    <t>Praha-Ďáblice</t>
  </si>
  <si>
    <t>Praha-Dolní Chabry</t>
  </si>
  <si>
    <t>Praha-Čakovice</t>
  </si>
  <si>
    <t>Praha 18</t>
  </si>
  <si>
    <t>Praha-Troja</t>
  </si>
  <si>
    <t>Praha-Dolní Měcholupy</t>
  </si>
  <si>
    <t>Praha-Petrovice</t>
  </si>
  <si>
    <t>Praha-Štěrboholy</t>
  </si>
  <si>
    <t>Počet obyvatel</t>
  </si>
  <si>
    <t>č.</t>
  </si>
  <si>
    <t>%</t>
  </si>
  <si>
    <t>Balení (50ks)</t>
  </si>
  <si>
    <t>Výpočet</t>
  </si>
  <si>
    <t>Příděl roušky</t>
  </si>
  <si>
    <t>Příděl respirátory</t>
  </si>
  <si>
    <t>Rozpis dodávek Dezinfekce pro MČ 1 - 57</t>
  </si>
  <si>
    <t>SSHMP Kundratka 19, Praha 8</t>
  </si>
  <si>
    <t>Městská část</t>
  </si>
  <si>
    <t>jméno příjemce</t>
  </si>
  <si>
    <t>podpis</t>
  </si>
  <si>
    <t>Desinfekce</t>
  </si>
  <si>
    <t>Roušky</t>
  </si>
  <si>
    <t xml:space="preserve">Respirátory </t>
  </si>
  <si>
    <t>čtvrtek dne 16. 4. výdej pro MČ 1 - 14 od 11:00 - 14:00 hodin</t>
  </si>
  <si>
    <t>pátek dne 17. 4. výdej pro MČ 15 - 22 od 09:00 - 12:00 hodin</t>
  </si>
  <si>
    <t>Výdej prostředků k 16. 4. 2020</t>
  </si>
  <si>
    <t>Zpracovala: Ing. Pivovarová, lenka.pivovarova@praha.eu, tel.: 778 707 580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</si>
</sst>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4"/>
      <color rgb="FF17365D"/>
      <name val="Times New Roman"/>
      <family val="1"/>
      <charset val="238"/>
    </font>
    <font>
      <sz val="14"/>
      <color rgb="FF984806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7030A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/>
    <xf numFmtId="164" fontId="3" fillId="0" borderId="1" xfId="1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/>
    <xf numFmtId="0" fontId="7" fillId="3" borderId="1" xfId="0" applyFont="1" applyFill="1" applyBorder="1" applyAlignment="1">
      <alignment wrapText="1"/>
    </xf>
    <xf numFmtId="0" fontId="4" fillId="4" borderId="1" xfId="0" applyFont="1" applyFill="1" applyBorder="1"/>
    <xf numFmtId="0" fontId="6" fillId="4" borderId="1" xfId="1" applyFont="1" applyFill="1" applyBorder="1"/>
    <xf numFmtId="164" fontId="3" fillId="4" borderId="1" xfId="1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shrinkToFit="1"/>
    </xf>
    <xf numFmtId="1" fontId="0" fillId="0" borderId="1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3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6" borderId="3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1" fontId="16" fillId="9" borderId="8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0" xfId="0" applyFont="1"/>
    <xf numFmtId="3" fontId="24" fillId="0" borderId="8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A43" workbookViewId="0">
      <selection activeCell="H65" sqref="H65"/>
    </sheetView>
  </sheetViews>
  <sheetFormatPr defaultRowHeight="15" x14ac:dyDescent="0.25"/>
  <cols>
    <col min="1" max="1" width="2.85546875" style="4" bestFit="1" customWidth="1"/>
    <col min="2" max="2" width="20.42578125" style="4" bestFit="1" customWidth="1"/>
    <col min="3" max="3" width="11.140625" style="4" bestFit="1" customWidth="1"/>
    <col min="4" max="4" width="7.42578125" style="16" bestFit="1" customWidth="1"/>
    <col min="5" max="5" width="8.28515625" style="5" bestFit="1" customWidth="1"/>
    <col min="6" max="6" width="12.140625" style="5" customWidth="1"/>
    <col min="7" max="7" width="10.7109375" style="60" customWidth="1"/>
    <col min="9" max="9" width="11" customWidth="1"/>
  </cols>
  <sheetData>
    <row r="1" spans="1:14" ht="26.1" customHeight="1" x14ac:dyDescent="0.25">
      <c r="A1" s="63" t="s">
        <v>76</v>
      </c>
      <c r="B1" s="63"/>
      <c r="C1" s="63"/>
      <c r="D1" s="63"/>
      <c r="E1" s="63"/>
      <c r="F1" s="63"/>
      <c r="G1" s="63"/>
      <c r="H1" s="63"/>
      <c r="I1" s="21"/>
      <c r="J1" s="21"/>
      <c r="K1" s="19"/>
      <c r="L1" s="19"/>
      <c r="M1" s="19"/>
      <c r="N1" s="19"/>
    </row>
    <row r="2" spans="1:14" s="1" customFormat="1" ht="26.1" customHeight="1" x14ac:dyDescent="0.25">
      <c r="A2" s="11" t="s">
        <v>60</v>
      </c>
      <c r="B2" s="7" t="s">
        <v>1</v>
      </c>
      <c r="C2" s="7" t="s">
        <v>59</v>
      </c>
      <c r="D2" s="8" t="s">
        <v>61</v>
      </c>
      <c r="E2" s="9" t="s">
        <v>63</v>
      </c>
      <c r="F2" s="9" t="s">
        <v>62</v>
      </c>
      <c r="G2" s="57" t="s">
        <v>64</v>
      </c>
      <c r="H2" s="22">
        <v>700000</v>
      </c>
      <c r="I2" s="27" t="s">
        <v>65</v>
      </c>
      <c r="J2" s="26">
        <v>3950</v>
      </c>
    </row>
    <row r="3" spans="1:14" x14ac:dyDescent="0.25">
      <c r="A3" s="2">
        <v>1</v>
      </c>
      <c r="B3" s="10" t="s">
        <v>2</v>
      </c>
      <c r="C3" s="3">
        <v>29486</v>
      </c>
      <c r="D3" s="17">
        <f>C3/(C60/100)</f>
        <v>2.2531926469779129</v>
      </c>
      <c r="E3" s="6">
        <f>H2/D60*D3</f>
        <v>15772.348528845392</v>
      </c>
      <c r="F3" s="6">
        <f>ROUND((E3/50),0)</f>
        <v>315</v>
      </c>
      <c r="G3" s="58">
        <f>F3*50</f>
        <v>15750</v>
      </c>
      <c r="I3" s="6">
        <v>100</v>
      </c>
    </row>
    <row r="4" spans="1:14" x14ac:dyDescent="0.25">
      <c r="A4" s="12">
        <v>2</v>
      </c>
      <c r="B4" s="13" t="s">
        <v>3</v>
      </c>
      <c r="C4" s="14">
        <v>49692</v>
      </c>
      <c r="D4" s="18">
        <f>C4/(C60/100)</f>
        <v>3.7972478129833291</v>
      </c>
      <c r="E4" s="15">
        <f>H2/D60*D4</f>
        <v>26580.734690883306</v>
      </c>
      <c r="F4" s="15">
        <f t="shared" ref="F4:F59" si="0">ROUND((E4/50),0)</f>
        <v>532</v>
      </c>
      <c r="G4" s="59">
        <f>F4*50</f>
        <v>26600</v>
      </c>
      <c r="I4" s="28">
        <v>100</v>
      </c>
    </row>
    <row r="5" spans="1:14" x14ac:dyDescent="0.25">
      <c r="A5" s="2">
        <v>3</v>
      </c>
      <c r="B5" s="10" t="s">
        <v>4</v>
      </c>
      <c r="C5" s="3">
        <v>75309</v>
      </c>
      <c r="D5" s="17">
        <f>C5/(C60/100)</f>
        <v>5.754788206310101</v>
      </c>
      <c r="E5" s="6">
        <f>H2/D60*D5</f>
        <v>40283.517444170713</v>
      </c>
      <c r="F5" s="6">
        <f t="shared" si="0"/>
        <v>806</v>
      </c>
      <c r="G5" s="58">
        <f t="shared" ref="G5:G27" si="1">F5*50</f>
        <v>40300</v>
      </c>
      <c r="I5" s="6">
        <v>100</v>
      </c>
    </row>
    <row r="6" spans="1:14" x14ac:dyDescent="0.25">
      <c r="A6" s="12">
        <v>4</v>
      </c>
      <c r="B6" s="13" t="s">
        <v>5</v>
      </c>
      <c r="C6" s="14">
        <v>130901</v>
      </c>
      <c r="D6" s="18">
        <f>C6/(C60/100)</f>
        <v>10.002888512584134</v>
      </c>
      <c r="E6" s="15">
        <f>H2/D60*D6</f>
        <v>70020.219588088949</v>
      </c>
      <c r="F6" s="15">
        <f t="shared" si="0"/>
        <v>1400</v>
      </c>
      <c r="G6" s="59">
        <f t="shared" si="1"/>
        <v>70000</v>
      </c>
      <c r="I6" s="28">
        <v>100</v>
      </c>
    </row>
    <row r="7" spans="1:14" x14ac:dyDescent="0.25">
      <c r="A7" s="2">
        <v>5</v>
      </c>
      <c r="B7" s="10" t="s">
        <v>6</v>
      </c>
      <c r="C7" s="3">
        <v>86432</v>
      </c>
      <c r="D7" s="17">
        <f>C7/(C60/100)</f>
        <v>6.6047597796783206</v>
      </c>
      <c r="E7" s="6">
        <f>H2/D60*D7</f>
        <v>46233.318457748253</v>
      </c>
      <c r="F7" s="6">
        <f t="shared" si="0"/>
        <v>925</v>
      </c>
      <c r="G7" s="58">
        <f t="shared" si="1"/>
        <v>46250</v>
      </c>
      <c r="I7" s="6">
        <v>100</v>
      </c>
    </row>
    <row r="8" spans="1:14" x14ac:dyDescent="0.25">
      <c r="A8" s="12">
        <v>6</v>
      </c>
      <c r="B8" s="13" t="s">
        <v>7</v>
      </c>
      <c r="C8" s="14">
        <v>105622</v>
      </c>
      <c r="D8" s="18">
        <f>C8/(C60/100)</f>
        <v>8.0711766180255413</v>
      </c>
      <c r="E8" s="15">
        <f>H2/D60*D8</f>
        <v>56498.236326178798</v>
      </c>
      <c r="F8" s="15">
        <f t="shared" si="0"/>
        <v>1130</v>
      </c>
      <c r="G8" s="59">
        <f t="shared" si="1"/>
        <v>56500</v>
      </c>
      <c r="I8" s="28">
        <v>100</v>
      </c>
    </row>
    <row r="9" spans="1:14" x14ac:dyDescent="0.25">
      <c r="A9" s="2">
        <v>7</v>
      </c>
      <c r="B9" s="10" t="s">
        <v>8</v>
      </c>
      <c r="C9" s="3">
        <v>44793</v>
      </c>
      <c r="D9" s="17">
        <f>C9/(C60/100)</f>
        <v>3.4228874121983872</v>
      </c>
      <c r="E9" s="6">
        <f>H2/D60*D9</f>
        <v>23960.211885388715</v>
      </c>
      <c r="F9" s="6">
        <f t="shared" si="0"/>
        <v>479</v>
      </c>
      <c r="G9" s="58">
        <f t="shared" si="1"/>
        <v>23950</v>
      </c>
      <c r="I9" s="6">
        <v>100</v>
      </c>
    </row>
    <row r="10" spans="1:14" x14ac:dyDescent="0.25">
      <c r="A10" s="12">
        <v>8</v>
      </c>
      <c r="B10" s="13" t="s">
        <v>9</v>
      </c>
      <c r="C10" s="14">
        <v>105586</v>
      </c>
      <c r="D10" s="18">
        <f>C10/(C60/100)</f>
        <v>8.0684256536597001</v>
      </c>
      <c r="E10" s="15">
        <f>H2/D60*D10</f>
        <v>56478.979575617908</v>
      </c>
      <c r="F10" s="15">
        <f t="shared" si="0"/>
        <v>1130</v>
      </c>
      <c r="G10" s="59">
        <f t="shared" si="1"/>
        <v>56500</v>
      </c>
      <c r="I10" s="28">
        <v>100</v>
      </c>
    </row>
    <row r="11" spans="1:14" x14ac:dyDescent="0.25">
      <c r="A11" s="2">
        <v>9</v>
      </c>
      <c r="B11" s="10" t="s">
        <v>10</v>
      </c>
      <c r="C11" s="3">
        <v>59174</v>
      </c>
      <c r="D11" s="17">
        <f>C11/(C60/100)</f>
        <v>4.5218212606752699</v>
      </c>
      <c r="E11" s="6">
        <f>H2/D60*D11</f>
        <v>31652.748824726892</v>
      </c>
      <c r="F11" s="6">
        <f t="shared" si="0"/>
        <v>633</v>
      </c>
      <c r="G11" s="58">
        <f t="shared" si="1"/>
        <v>31650</v>
      </c>
      <c r="I11" s="6">
        <v>100</v>
      </c>
    </row>
    <row r="12" spans="1:14" x14ac:dyDescent="0.25">
      <c r="A12" s="12">
        <v>10</v>
      </c>
      <c r="B12" s="13" t="s">
        <v>11</v>
      </c>
      <c r="C12" s="14">
        <v>109955</v>
      </c>
      <c r="D12" s="18">
        <f>C12/(C60/100)</f>
        <v>8.4022857457253064</v>
      </c>
      <c r="E12" s="15">
        <f>H2/D60*D12</f>
        <v>58816.000220077156</v>
      </c>
      <c r="F12" s="15">
        <f t="shared" si="0"/>
        <v>1176</v>
      </c>
      <c r="G12" s="59">
        <f t="shared" si="1"/>
        <v>58800</v>
      </c>
      <c r="I12" s="28">
        <v>100</v>
      </c>
    </row>
    <row r="13" spans="1:14" x14ac:dyDescent="0.25">
      <c r="A13" s="2">
        <v>11</v>
      </c>
      <c r="B13" s="10" t="s">
        <v>27</v>
      </c>
      <c r="C13" s="3">
        <v>77552</v>
      </c>
      <c r="D13" s="17">
        <f>C13/(C60/100)</f>
        <v>5.9261885694373975</v>
      </c>
      <c r="E13" s="6">
        <f>H2/D60*D13</f>
        <v>41483.31998606179</v>
      </c>
      <c r="F13" s="6">
        <f t="shared" si="0"/>
        <v>830</v>
      </c>
      <c r="G13" s="58">
        <f t="shared" si="1"/>
        <v>41500</v>
      </c>
      <c r="I13" s="6">
        <v>100</v>
      </c>
    </row>
    <row r="14" spans="1:14" x14ac:dyDescent="0.25">
      <c r="A14" s="12">
        <v>12</v>
      </c>
      <c r="B14" s="13" t="s">
        <v>46</v>
      </c>
      <c r="C14" s="14">
        <v>57005</v>
      </c>
      <c r="D14" s="18">
        <f>C14/(C60/100)</f>
        <v>4.3560756576333146</v>
      </c>
      <c r="E14" s="15">
        <f>H2/D60*D14</f>
        <v>30492.529603433206</v>
      </c>
      <c r="F14" s="15">
        <f t="shared" si="0"/>
        <v>610</v>
      </c>
      <c r="G14" s="59">
        <f t="shared" si="1"/>
        <v>30500</v>
      </c>
      <c r="I14" s="28">
        <v>100</v>
      </c>
    </row>
    <row r="15" spans="1:14" x14ac:dyDescent="0.25">
      <c r="A15" s="2">
        <v>13</v>
      </c>
      <c r="B15" s="10" t="s">
        <v>37</v>
      </c>
      <c r="C15" s="3">
        <v>62937</v>
      </c>
      <c r="D15" s="17">
        <f>C15/(C60/100)</f>
        <v>4.8093734525825447</v>
      </c>
      <c r="E15" s="6">
        <f>H2/D60*D15</f>
        <v>33665.614168077816</v>
      </c>
      <c r="F15" s="6">
        <f t="shared" si="0"/>
        <v>673</v>
      </c>
      <c r="G15" s="58">
        <f t="shared" si="1"/>
        <v>33650</v>
      </c>
      <c r="I15" s="6">
        <v>100</v>
      </c>
    </row>
    <row r="16" spans="1:14" x14ac:dyDescent="0.25">
      <c r="A16" s="12">
        <v>14</v>
      </c>
      <c r="B16" s="13" t="s">
        <v>18</v>
      </c>
      <c r="C16" s="14">
        <v>47375</v>
      </c>
      <c r="D16" s="18">
        <f>C16/(C60/100)</f>
        <v>3.620192689770692</v>
      </c>
      <c r="E16" s="15">
        <f>H2/D60*D16</f>
        <v>25341.348828394846</v>
      </c>
      <c r="F16" s="15">
        <f t="shared" si="0"/>
        <v>507</v>
      </c>
      <c r="G16" s="59">
        <f t="shared" si="1"/>
        <v>25350</v>
      </c>
      <c r="I16" s="28">
        <v>100</v>
      </c>
    </row>
    <row r="17" spans="1:9" x14ac:dyDescent="0.25">
      <c r="A17" s="2">
        <v>15</v>
      </c>
      <c r="B17" s="10" t="s">
        <v>20</v>
      </c>
      <c r="C17" s="3">
        <v>34351</v>
      </c>
      <c r="D17" s="17">
        <f>C17/(C60/100)</f>
        <v>2.624954914750671</v>
      </c>
      <c r="E17" s="6">
        <f>H2/D60*D17</f>
        <v>18374.684403254698</v>
      </c>
      <c r="F17" s="6">
        <f t="shared" si="0"/>
        <v>367</v>
      </c>
      <c r="G17" s="58">
        <f t="shared" si="1"/>
        <v>18350</v>
      </c>
      <c r="I17" s="6">
        <v>100</v>
      </c>
    </row>
    <row r="18" spans="1:9" x14ac:dyDescent="0.25">
      <c r="A18" s="12">
        <v>16</v>
      </c>
      <c r="B18" s="13" t="s">
        <v>33</v>
      </c>
      <c r="C18" s="14">
        <v>8563</v>
      </c>
      <c r="D18" s="18">
        <f>C18/(C60/100)</f>
        <v>0.65434744068615169</v>
      </c>
      <c r="E18" s="15">
        <f>H2/D60*D18</f>
        <v>4580.432084803062</v>
      </c>
      <c r="F18" s="15">
        <f t="shared" si="0"/>
        <v>92</v>
      </c>
      <c r="G18" s="59">
        <f t="shared" si="1"/>
        <v>4600</v>
      </c>
      <c r="I18" s="28">
        <v>100</v>
      </c>
    </row>
    <row r="19" spans="1:9" x14ac:dyDescent="0.25">
      <c r="A19" s="2">
        <v>17</v>
      </c>
      <c r="B19" s="10" t="s">
        <v>43</v>
      </c>
      <c r="C19" s="3">
        <v>24208</v>
      </c>
      <c r="D19" s="17">
        <f>C19/(C60/100)</f>
        <v>1.8498707046748055</v>
      </c>
      <c r="E19" s="6">
        <f>H2/D60*D19</f>
        <v>12949.094932723639</v>
      </c>
      <c r="F19" s="6">
        <f t="shared" si="0"/>
        <v>259</v>
      </c>
      <c r="G19" s="58">
        <f t="shared" si="1"/>
        <v>12950</v>
      </c>
      <c r="I19" s="6">
        <v>100</v>
      </c>
    </row>
    <row r="20" spans="1:9" x14ac:dyDescent="0.25">
      <c r="A20" s="12">
        <v>18</v>
      </c>
      <c r="B20" s="13" t="s">
        <v>54</v>
      </c>
      <c r="C20" s="14">
        <v>20743</v>
      </c>
      <c r="D20" s="18">
        <f>C20/(C60/100)</f>
        <v>1.5850903844625532</v>
      </c>
      <c r="E20" s="15">
        <f>H2/D60*D20</f>
        <v>11095.632691237874</v>
      </c>
      <c r="F20" s="15">
        <f t="shared" si="0"/>
        <v>222</v>
      </c>
      <c r="G20" s="59">
        <f t="shared" si="1"/>
        <v>11100</v>
      </c>
      <c r="I20" s="28">
        <v>100</v>
      </c>
    </row>
    <row r="21" spans="1:9" x14ac:dyDescent="0.25">
      <c r="A21" s="2">
        <v>19</v>
      </c>
      <c r="B21" s="10" t="s">
        <v>30</v>
      </c>
      <c r="C21" s="3">
        <v>7197</v>
      </c>
      <c r="D21" s="17">
        <f>C21/(C60/100)</f>
        <v>0.54996362613782945</v>
      </c>
      <c r="E21" s="6">
        <f>H2/D60*D21</f>
        <v>3849.7453829648066</v>
      </c>
      <c r="F21" s="6">
        <f t="shared" si="0"/>
        <v>77</v>
      </c>
      <c r="G21" s="58">
        <f t="shared" si="1"/>
        <v>3850</v>
      </c>
      <c r="I21" s="6">
        <v>100</v>
      </c>
    </row>
    <row r="22" spans="1:9" x14ac:dyDescent="0.25">
      <c r="A22" s="12">
        <v>20</v>
      </c>
      <c r="B22" s="13" t="s">
        <v>21</v>
      </c>
      <c r="C22" s="14">
        <v>15617</v>
      </c>
      <c r="D22" s="18">
        <f>C22/(C60/100)</f>
        <v>1.1933836250374437</v>
      </c>
      <c r="E22" s="15">
        <f>H2/D60*D22</f>
        <v>8353.6853752621064</v>
      </c>
      <c r="F22" s="15">
        <f t="shared" si="0"/>
        <v>167</v>
      </c>
      <c r="G22" s="59">
        <f t="shared" si="1"/>
        <v>8350</v>
      </c>
      <c r="I22" s="28">
        <v>100</v>
      </c>
    </row>
    <row r="23" spans="1:9" x14ac:dyDescent="0.25">
      <c r="A23" s="2">
        <v>21</v>
      </c>
      <c r="B23" s="10" t="s">
        <v>13</v>
      </c>
      <c r="C23" s="3">
        <v>10822</v>
      </c>
      <c r="D23" s="17">
        <f>C23/(C60/100)</f>
        <v>0.82697045464271091</v>
      </c>
      <c r="E23" s="6">
        <f>H2/D60*D23</f>
        <v>5788.7931824989773</v>
      </c>
      <c r="F23" s="6">
        <f t="shared" si="0"/>
        <v>116</v>
      </c>
      <c r="G23" s="58">
        <f t="shared" si="1"/>
        <v>5800</v>
      </c>
      <c r="I23" s="6">
        <v>100</v>
      </c>
    </row>
    <row r="24" spans="1:9" x14ac:dyDescent="0.25">
      <c r="A24" s="12">
        <v>22</v>
      </c>
      <c r="B24" s="13" t="s">
        <v>15</v>
      </c>
      <c r="C24" s="14">
        <v>12143</v>
      </c>
      <c r="D24" s="18">
        <f>C24/(C60/100)</f>
        <v>0.92791556373373107</v>
      </c>
      <c r="E24" s="15">
        <f>H2/D60*D24</f>
        <v>6495.4089461361182</v>
      </c>
      <c r="F24" s="15">
        <f t="shared" si="0"/>
        <v>130</v>
      </c>
      <c r="G24" s="59">
        <f t="shared" si="1"/>
        <v>6500</v>
      </c>
      <c r="I24" s="28">
        <v>100</v>
      </c>
    </row>
    <row r="25" spans="1:9" x14ac:dyDescent="0.25">
      <c r="A25" s="2">
        <v>23</v>
      </c>
      <c r="B25" s="10" t="s">
        <v>12</v>
      </c>
      <c r="C25" s="3">
        <v>2694</v>
      </c>
      <c r="D25" s="17">
        <f>C25/(C60/100)</f>
        <v>0.20586383337714501</v>
      </c>
      <c r="E25" s="6">
        <f>H2/D60*D25</f>
        <v>1441.0468336400152</v>
      </c>
      <c r="F25" s="6">
        <f t="shared" si="0"/>
        <v>29</v>
      </c>
      <c r="G25" s="58">
        <f t="shared" si="1"/>
        <v>1450</v>
      </c>
      <c r="I25" s="6">
        <v>50</v>
      </c>
    </row>
    <row r="26" spans="1:9" x14ac:dyDescent="0.25">
      <c r="A26" s="12">
        <v>24</v>
      </c>
      <c r="B26" s="13" t="s">
        <v>14</v>
      </c>
      <c r="C26" s="14">
        <v>706</v>
      </c>
      <c r="D26" s="18">
        <f>C26/(C60/100)</f>
        <v>5.3949467841226562E-2</v>
      </c>
      <c r="E26" s="15">
        <f>H2/D60*D26</f>
        <v>377.64627488858599</v>
      </c>
      <c r="F26" s="15">
        <f t="shared" si="0"/>
        <v>8</v>
      </c>
      <c r="G26" s="59">
        <f t="shared" si="1"/>
        <v>400</v>
      </c>
      <c r="I26" s="28">
        <v>50</v>
      </c>
    </row>
    <row r="27" spans="1:9" x14ac:dyDescent="0.25">
      <c r="A27" s="2">
        <v>25</v>
      </c>
      <c r="B27" s="10" t="s">
        <v>16</v>
      </c>
      <c r="C27" s="3">
        <v>1610</v>
      </c>
      <c r="D27" s="17">
        <f>C27/(C60/100)</f>
        <v>0.12302923969458182</v>
      </c>
      <c r="E27" s="6">
        <f>H2/D60*D27</f>
        <v>861.20467786207291</v>
      </c>
      <c r="F27" s="6">
        <f t="shared" si="0"/>
        <v>17</v>
      </c>
      <c r="G27" s="58">
        <f t="shared" si="1"/>
        <v>850</v>
      </c>
      <c r="I27" s="6">
        <v>50</v>
      </c>
    </row>
    <row r="28" spans="1:9" x14ac:dyDescent="0.25">
      <c r="A28" s="12">
        <v>26</v>
      </c>
      <c r="B28" s="13" t="s">
        <v>53</v>
      </c>
      <c r="C28" s="14">
        <v>11437</v>
      </c>
      <c r="D28" s="18">
        <f>C28/(C60/100)</f>
        <v>0.87396609589250451</v>
      </c>
      <c r="E28" s="15">
        <f>H2/D60*D28</f>
        <v>6117.7626712475321</v>
      </c>
      <c r="F28" s="15">
        <f t="shared" si="0"/>
        <v>122</v>
      </c>
      <c r="G28" s="59">
        <f>F28*50</f>
        <v>6100</v>
      </c>
      <c r="I28" s="28">
        <v>50</v>
      </c>
    </row>
    <row r="29" spans="1:9" x14ac:dyDescent="0.25">
      <c r="A29" s="2">
        <v>27</v>
      </c>
      <c r="B29" s="10" t="s">
        <v>51</v>
      </c>
      <c r="C29" s="3">
        <v>3639</v>
      </c>
      <c r="D29" s="17">
        <f>C29/(C60/100)</f>
        <v>0.27807664798048648</v>
      </c>
      <c r="E29" s="6">
        <f>H2/D60*D29</f>
        <v>1946.5365358634056</v>
      </c>
      <c r="F29" s="6">
        <f t="shared" si="0"/>
        <v>39</v>
      </c>
      <c r="G29" s="58">
        <f t="shared" ref="G29:G59" si="2">F29*50</f>
        <v>1950</v>
      </c>
      <c r="I29" s="6">
        <v>50</v>
      </c>
    </row>
    <row r="30" spans="1:9" x14ac:dyDescent="0.25">
      <c r="A30" s="12">
        <v>28</v>
      </c>
      <c r="B30" s="13" t="s">
        <v>52</v>
      </c>
      <c r="C30" s="14">
        <v>4712</v>
      </c>
      <c r="D30" s="18">
        <f>C30/(C60/100)</f>
        <v>0.36007066921793141</v>
      </c>
      <c r="E30" s="15">
        <f>H2/D60*D30</f>
        <v>2520.4946845255204</v>
      </c>
      <c r="F30" s="15">
        <f t="shared" si="0"/>
        <v>50</v>
      </c>
      <c r="G30" s="59">
        <f t="shared" si="2"/>
        <v>2500</v>
      </c>
      <c r="I30" s="28">
        <v>50</v>
      </c>
    </row>
    <row r="31" spans="1:9" x14ac:dyDescent="0.25">
      <c r="A31" s="2">
        <v>29</v>
      </c>
      <c r="B31" s="10" t="s">
        <v>56</v>
      </c>
      <c r="C31" s="3">
        <v>3147</v>
      </c>
      <c r="D31" s="17">
        <f>C31/(C60/100)</f>
        <v>0.24048013498065154</v>
      </c>
      <c r="E31" s="6">
        <f>H2/D60*D31</f>
        <v>1683.3609448645611</v>
      </c>
      <c r="F31" s="6">
        <f t="shared" si="0"/>
        <v>34</v>
      </c>
      <c r="G31" s="58">
        <f t="shared" si="2"/>
        <v>1700</v>
      </c>
      <c r="I31" s="6">
        <v>50</v>
      </c>
    </row>
    <row r="32" spans="1:9" x14ac:dyDescent="0.25">
      <c r="A32" s="12">
        <v>30</v>
      </c>
      <c r="B32" s="13" t="s">
        <v>17</v>
      </c>
      <c r="C32" s="14">
        <v>2624</v>
      </c>
      <c r="D32" s="18">
        <f>C32/(C60/100)</f>
        <v>0.2005147359991197</v>
      </c>
      <c r="E32" s="15">
        <f>H2/D60*D32</f>
        <v>1403.6031519938381</v>
      </c>
      <c r="F32" s="15">
        <f t="shared" si="0"/>
        <v>28</v>
      </c>
      <c r="G32" s="59">
        <f t="shared" si="2"/>
        <v>1400</v>
      </c>
      <c r="I32" s="28">
        <v>50</v>
      </c>
    </row>
    <row r="33" spans="1:9" x14ac:dyDescent="0.25">
      <c r="A33" s="2">
        <v>31</v>
      </c>
      <c r="B33" s="10" t="s">
        <v>19</v>
      </c>
      <c r="C33" s="3">
        <v>3911</v>
      </c>
      <c r="D33" s="17">
        <f>C33/(C60/100)</f>
        <v>0.2988617120779562</v>
      </c>
      <c r="E33" s="6">
        <f>H2/D60*D33</f>
        <v>2092.0319845456938</v>
      </c>
      <c r="F33" s="6">
        <f t="shared" si="0"/>
        <v>42</v>
      </c>
      <c r="G33" s="58">
        <f t="shared" si="2"/>
        <v>2100</v>
      </c>
      <c r="I33" s="6">
        <v>50</v>
      </c>
    </row>
    <row r="34" spans="1:9" x14ac:dyDescent="0.25">
      <c r="A34" s="12">
        <v>32</v>
      </c>
      <c r="B34" s="13" t="s">
        <v>22</v>
      </c>
      <c r="C34" s="14">
        <v>3558</v>
      </c>
      <c r="D34" s="18">
        <f>C34/(C60/100)</f>
        <v>0.27188697815734292</v>
      </c>
      <c r="E34" s="15">
        <f>H2/D60*D34</f>
        <v>1903.2088471014006</v>
      </c>
      <c r="F34" s="15">
        <f t="shared" si="0"/>
        <v>38</v>
      </c>
      <c r="G34" s="59">
        <f t="shared" si="2"/>
        <v>1900</v>
      </c>
      <c r="I34" s="28">
        <v>50</v>
      </c>
    </row>
    <row r="35" spans="1:9" x14ac:dyDescent="0.25">
      <c r="A35" s="2">
        <v>33</v>
      </c>
      <c r="B35" s="10" t="s">
        <v>23</v>
      </c>
      <c r="C35" s="3">
        <v>1556</v>
      </c>
      <c r="D35" s="17">
        <f>C35/(C60/100)</f>
        <v>0.11890279314581946</v>
      </c>
      <c r="E35" s="6">
        <f>H2/D60*D35</f>
        <v>832.3195520207363</v>
      </c>
      <c r="F35" s="6">
        <f t="shared" si="0"/>
        <v>17</v>
      </c>
      <c r="G35" s="58">
        <f t="shared" si="2"/>
        <v>850</v>
      </c>
      <c r="I35" s="6">
        <v>50</v>
      </c>
    </row>
    <row r="36" spans="1:9" x14ac:dyDescent="0.25">
      <c r="A36" s="12">
        <v>34</v>
      </c>
      <c r="B36" s="13" t="s">
        <v>24</v>
      </c>
      <c r="C36" s="14">
        <v>3870</v>
      </c>
      <c r="D36" s="18">
        <f>C36/(C60/100)</f>
        <v>0.29572866932796998</v>
      </c>
      <c r="E36" s="15">
        <f>H2/D60*D36</f>
        <v>2070.1006852957903</v>
      </c>
      <c r="F36" s="15">
        <f t="shared" si="0"/>
        <v>41</v>
      </c>
      <c r="G36" s="59">
        <f t="shared" si="2"/>
        <v>2050</v>
      </c>
      <c r="I36" s="28">
        <v>50</v>
      </c>
    </row>
    <row r="37" spans="1:9" x14ac:dyDescent="0.25">
      <c r="A37" s="2">
        <v>35</v>
      </c>
      <c r="B37" s="10" t="s">
        <v>25</v>
      </c>
      <c r="C37" s="3">
        <v>414</v>
      </c>
      <c r="D37" s="17">
        <f>C37/(C60/100)</f>
        <v>3.1636090207178183E-2</v>
      </c>
      <c r="E37" s="6">
        <f>H2/D60*D37</f>
        <v>221.45263145024731</v>
      </c>
      <c r="F37" s="6">
        <f t="shared" si="0"/>
        <v>4</v>
      </c>
      <c r="G37" s="58">
        <f t="shared" si="2"/>
        <v>200</v>
      </c>
      <c r="I37" s="6">
        <v>50</v>
      </c>
    </row>
    <row r="38" spans="1:9" x14ac:dyDescent="0.25">
      <c r="A38" s="12">
        <v>36</v>
      </c>
      <c r="B38" s="13" t="s">
        <v>26</v>
      </c>
      <c r="C38" s="14">
        <v>1079</v>
      </c>
      <c r="D38" s="18">
        <f>C38/(C60/100)</f>
        <v>8.2452515298418502E-2</v>
      </c>
      <c r="E38" s="15">
        <f>H2/D60*D38</f>
        <v>577.16760708892957</v>
      </c>
      <c r="F38" s="15">
        <f t="shared" si="0"/>
        <v>12</v>
      </c>
      <c r="G38" s="59">
        <f t="shared" si="2"/>
        <v>600</v>
      </c>
      <c r="I38" s="28">
        <v>50</v>
      </c>
    </row>
    <row r="39" spans="1:9" x14ac:dyDescent="0.25">
      <c r="A39" s="2">
        <v>37</v>
      </c>
      <c r="B39" s="10" t="s">
        <v>44</v>
      </c>
      <c r="C39" s="3">
        <v>9907</v>
      </c>
      <c r="D39" s="17">
        <f>C39/(C60/100)</f>
        <v>0.7570501103442373</v>
      </c>
      <c r="E39" s="6">
        <f>H2/D60*D39</f>
        <v>5299.3507724096617</v>
      </c>
      <c r="F39" s="6">
        <f t="shared" si="0"/>
        <v>106</v>
      </c>
      <c r="G39" s="58">
        <f t="shared" si="2"/>
        <v>5300</v>
      </c>
      <c r="I39" s="6">
        <v>50</v>
      </c>
    </row>
    <row r="40" spans="1:9" x14ac:dyDescent="0.25">
      <c r="A40" s="12">
        <v>38</v>
      </c>
      <c r="B40" s="13" t="s">
        <v>45</v>
      </c>
      <c r="C40" s="14">
        <v>10412</v>
      </c>
      <c r="D40" s="18">
        <f>C40/(C60/100)</f>
        <v>0.79564002714284843</v>
      </c>
      <c r="E40" s="15">
        <f>H2/D60*D40</f>
        <v>5569.4801899999393</v>
      </c>
      <c r="F40" s="15">
        <f t="shared" si="0"/>
        <v>111</v>
      </c>
      <c r="G40" s="59">
        <f t="shared" si="2"/>
        <v>5550</v>
      </c>
      <c r="I40" s="28">
        <v>50</v>
      </c>
    </row>
    <row r="41" spans="1:9" x14ac:dyDescent="0.25">
      <c r="A41" s="2">
        <v>39</v>
      </c>
      <c r="B41" s="10" t="s">
        <v>32</v>
      </c>
      <c r="C41" s="3">
        <v>2806</v>
      </c>
      <c r="D41" s="17">
        <f>C41/(C60/100)</f>
        <v>0.21442238918198547</v>
      </c>
      <c r="E41" s="6">
        <f>H2/D60*D41</f>
        <v>1500.9567242738985</v>
      </c>
      <c r="F41" s="6">
        <f t="shared" si="0"/>
        <v>30</v>
      </c>
      <c r="G41" s="58">
        <f t="shared" si="2"/>
        <v>1500</v>
      </c>
      <c r="I41" s="6">
        <v>50</v>
      </c>
    </row>
    <row r="42" spans="1:9" x14ac:dyDescent="0.25">
      <c r="A42" s="12">
        <v>40</v>
      </c>
      <c r="B42" s="13" t="s">
        <v>34</v>
      </c>
      <c r="C42" s="14">
        <v>799</v>
      </c>
      <c r="D42" s="18">
        <f>C42/(C60/100)</f>
        <v>6.1056125786317313E-2</v>
      </c>
      <c r="E42" s="15">
        <f>H2/D60*D42</f>
        <v>427.39288050422124</v>
      </c>
      <c r="F42" s="15">
        <f t="shared" si="0"/>
        <v>9</v>
      </c>
      <c r="G42" s="59">
        <f t="shared" si="2"/>
        <v>450</v>
      </c>
      <c r="I42" s="28">
        <v>50</v>
      </c>
    </row>
    <row r="43" spans="1:9" x14ac:dyDescent="0.25">
      <c r="A43" s="2">
        <v>41</v>
      </c>
      <c r="B43" s="10" t="s">
        <v>48</v>
      </c>
      <c r="C43" s="3">
        <v>1484</v>
      </c>
      <c r="D43" s="17">
        <f>C43/(C60/100)</f>
        <v>0.11340086441413628</v>
      </c>
      <c r="E43" s="6">
        <f>H2/D60*D43</f>
        <v>793.80605089895414</v>
      </c>
      <c r="F43" s="6">
        <f t="shared" si="0"/>
        <v>16</v>
      </c>
      <c r="G43" s="58">
        <f t="shared" si="2"/>
        <v>800</v>
      </c>
      <c r="I43" s="6">
        <v>50</v>
      </c>
    </row>
    <row r="44" spans="1:9" x14ac:dyDescent="0.25">
      <c r="A44" s="12">
        <v>42</v>
      </c>
      <c r="B44" s="13" t="s">
        <v>49</v>
      </c>
      <c r="C44" s="14">
        <v>3337</v>
      </c>
      <c r="D44" s="18">
        <f>C44/(C60/100)</f>
        <v>0.25499911357814881</v>
      </c>
      <c r="E44" s="15">
        <f>H2/D60*D44</f>
        <v>1784.9937950470419</v>
      </c>
      <c r="F44" s="15">
        <f t="shared" si="0"/>
        <v>36</v>
      </c>
      <c r="G44" s="59">
        <f t="shared" si="2"/>
        <v>1800</v>
      </c>
      <c r="I44" s="28">
        <v>50</v>
      </c>
    </row>
    <row r="45" spans="1:9" x14ac:dyDescent="0.25">
      <c r="A45" s="2">
        <v>43</v>
      </c>
      <c r="B45" s="10" t="s">
        <v>28</v>
      </c>
      <c r="C45" s="3">
        <v>318</v>
      </c>
      <c r="D45" s="17">
        <f>C45/(C60/100)</f>
        <v>2.4300185231600633E-2</v>
      </c>
      <c r="E45" s="6">
        <f>H2/D60*D45</f>
        <v>170.10129662120445</v>
      </c>
      <c r="F45" s="20">
        <f t="shared" si="0"/>
        <v>3</v>
      </c>
      <c r="G45" s="58">
        <f t="shared" si="2"/>
        <v>150</v>
      </c>
      <c r="I45" s="6">
        <v>50</v>
      </c>
    </row>
    <row r="46" spans="1:9" x14ac:dyDescent="0.25">
      <c r="A46" s="12">
        <v>44</v>
      </c>
      <c r="B46" s="13" t="s">
        <v>57</v>
      </c>
      <c r="C46" s="14">
        <v>6078</v>
      </c>
      <c r="D46" s="18">
        <f>C46/(C60/100)</f>
        <v>0.46445448376625365</v>
      </c>
      <c r="E46" s="15">
        <f>H2/D60*D46</f>
        <v>3251.1813863637758</v>
      </c>
      <c r="F46" s="15">
        <f t="shared" si="0"/>
        <v>65</v>
      </c>
      <c r="G46" s="59">
        <f t="shared" si="2"/>
        <v>3250</v>
      </c>
      <c r="I46" s="28">
        <v>50</v>
      </c>
    </row>
    <row r="47" spans="1:9" x14ac:dyDescent="0.25">
      <c r="A47" s="2">
        <v>45</v>
      </c>
      <c r="B47" s="10" t="s">
        <v>35</v>
      </c>
      <c r="C47" s="3">
        <v>687</v>
      </c>
      <c r="D47" s="17">
        <f>C47/(C60/100)</f>
        <v>5.2497569981476838E-2</v>
      </c>
      <c r="E47" s="6">
        <f>H2/D60*D47</f>
        <v>367.48298987033792</v>
      </c>
      <c r="F47" s="6">
        <f t="shared" si="0"/>
        <v>7</v>
      </c>
      <c r="G47" s="58">
        <f t="shared" si="2"/>
        <v>350</v>
      </c>
      <c r="I47" s="6">
        <v>50</v>
      </c>
    </row>
    <row r="48" spans="1:9" x14ac:dyDescent="0.25">
      <c r="A48" s="12">
        <v>46</v>
      </c>
      <c r="B48" s="13" t="s">
        <v>36</v>
      </c>
      <c r="C48" s="14">
        <v>4829</v>
      </c>
      <c r="D48" s="18">
        <f>C48/(C60/100)</f>
        <v>0.36901130340691657</v>
      </c>
      <c r="E48" s="15">
        <f>H2/D60*D48</f>
        <v>2583.0791238484162</v>
      </c>
      <c r="F48" s="15">
        <f t="shared" si="0"/>
        <v>52</v>
      </c>
      <c r="G48" s="59">
        <f t="shared" si="2"/>
        <v>2600</v>
      </c>
      <c r="I48" s="28">
        <v>50</v>
      </c>
    </row>
    <row r="49" spans="1:9" x14ac:dyDescent="0.25">
      <c r="A49" s="2">
        <v>47</v>
      </c>
      <c r="B49" s="10" t="s">
        <v>29</v>
      </c>
      <c r="C49" s="3">
        <v>2519</v>
      </c>
      <c r="D49" s="17">
        <f>C49/(C60/100)</f>
        <v>0.19249108993208175</v>
      </c>
      <c r="E49" s="6">
        <f>H2/D60*D49</f>
        <v>1347.4376295245725</v>
      </c>
      <c r="F49" s="6">
        <f t="shared" si="0"/>
        <v>27</v>
      </c>
      <c r="G49" s="58">
        <f t="shared" si="2"/>
        <v>1350</v>
      </c>
      <c r="I49" s="6">
        <v>50</v>
      </c>
    </row>
    <row r="50" spans="1:9" x14ac:dyDescent="0.25">
      <c r="A50" s="12">
        <v>48</v>
      </c>
      <c r="B50" s="13" t="s">
        <v>38</v>
      </c>
      <c r="C50" s="14">
        <v>3663</v>
      </c>
      <c r="D50" s="18">
        <f>C50/(C60/100)</f>
        <v>0.2799106242243809</v>
      </c>
      <c r="E50" s="15">
        <f>H2/D60*D50</f>
        <v>1959.3743695706667</v>
      </c>
      <c r="F50" s="15">
        <f t="shared" si="0"/>
        <v>39</v>
      </c>
      <c r="G50" s="59">
        <f t="shared" si="2"/>
        <v>1950</v>
      </c>
      <c r="I50" s="28">
        <v>50</v>
      </c>
    </row>
    <row r="51" spans="1:9" x14ac:dyDescent="0.25">
      <c r="A51" s="2">
        <v>49</v>
      </c>
      <c r="B51" s="10" t="s">
        <v>50</v>
      </c>
      <c r="C51" s="3">
        <v>7206</v>
      </c>
      <c r="D51" s="17">
        <f>C51/(C60/100)</f>
        <v>0.55065136722928987</v>
      </c>
      <c r="E51" s="6">
        <f>H2/D60*D51</f>
        <v>3854.5595706050294</v>
      </c>
      <c r="F51" s="6">
        <f t="shared" si="0"/>
        <v>77</v>
      </c>
      <c r="G51" s="58">
        <f t="shared" si="2"/>
        <v>3850</v>
      </c>
      <c r="I51" s="6">
        <v>50</v>
      </c>
    </row>
    <row r="52" spans="1:9" x14ac:dyDescent="0.25">
      <c r="A52" s="12">
        <v>50</v>
      </c>
      <c r="B52" s="13" t="s">
        <v>39</v>
      </c>
      <c r="C52" s="14">
        <v>3295</v>
      </c>
      <c r="D52" s="18">
        <f>C52/(C60/100)</f>
        <v>0.25178965515133361</v>
      </c>
      <c r="E52" s="15">
        <f>H2/D60*D52</f>
        <v>1762.5275860593356</v>
      </c>
      <c r="F52" s="15">
        <f t="shared" si="0"/>
        <v>35</v>
      </c>
      <c r="G52" s="59">
        <f t="shared" si="2"/>
        <v>1750</v>
      </c>
      <c r="I52" s="28">
        <v>50</v>
      </c>
    </row>
    <row r="53" spans="1:9" x14ac:dyDescent="0.25">
      <c r="A53" s="2">
        <v>51</v>
      </c>
      <c r="B53" s="10" t="s">
        <v>58</v>
      </c>
      <c r="C53" s="3">
        <v>2278</v>
      </c>
      <c r="D53" s="17">
        <f>C53/(C60/100)</f>
        <v>0.17407491181630894</v>
      </c>
      <c r="E53" s="6">
        <f>H2/D60*D53</f>
        <v>1218.5243827141628</v>
      </c>
      <c r="F53" s="6">
        <f t="shared" si="0"/>
        <v>24</v>
      </c>
      <c r="G53" s="58">
        <f t="shared" si="2"/>
        <v>1200</v>
      </c>
      <c r="I53" s="6">
        <v>50</v>
      </c>
    </row>
    <row r="54" spans="1:9" x14ac:dyDescent="0.25">
      <c r="A54" s="12">
        <v>52</v>
      </c>
      <c r="B54" s="13" t="s">
        <v>55</v>
      </c>
      <c r="C54" s="14">
        <v>1402</v>
      </c>
      <c r="D54" s="18">
        <f>C54/(C60/100)</f>
        <v>0.1071347789141638</v>
      </c>
      <c r="E54" s="15">
        <f>H2/D60*D54</f>
        <v>749.94345239914674</v>
      </c>
      <c r="F54" s="15">
        <f t="shared" si="0"/>
        <v>15</v>
      </c>
      <c r="G54" s="59">
        <f t="shared" si="2"/>
        <v>750</v>
      </c>
      <c r="I54" s="28">
        <v>50</v>
      </c>
    </row>
    <row r="55" spans="1:9" x14ac:dyDescent="0.25">
      <c r="A55" s="2">
        <v>53</v>
      </c>
      <c r="B55" s="10" t="s">
        <v>47</v>
      </c>
      <c r="C55" s="3">
        <v>2467</v>
      </c>
      <c r="D55" s="17">
        <f>C55/(C60/100)</f>
        <v>0.18851747473697725</v>
      </c>
      <c r="E55" s="6">
        <f>H2/D60*D55</f>
        <v>1319.6223231588408</v>
      </c>
      <c r="F55" s="6">
        <f t="shared" si="0"/>
        <v>26</v>
      </c>
      <c r="G55" s="58">
        <f t="shared" si="2"/>
        <v>1300</v>
      </c>
      <c r="I55" s="6">
        <v>50</v>
      </c>
    </row>
    <row r="56" spans="1:9" x14ac:dyDescent="0.25">
      <c r="A56" s="12">
        <v>54</v>
      </c>
      <c r="B56" s="13" t="s">
        <v>31</v>
      </c>
      <c r="C56" s="14">
        <v>4412</v>
      </c>
      <c r="D56" s="18">
        <f>C56/(C60/100)</f>
        <v>0.33714596616925158</v>
      </c>
      <c r="E56" s="15">
        <f>H2/D60*D56</f>
        <v>2360.0217631847613</v>
      </c>
      <c r="F56" s="15">
        <f t="shared" si="0"/>
        <v>47</v>
      </c>
      <c r="G56" s="59">
        <f t="shared" si="2"/>
        <v>2350</v>
      </c>
      <c r="I56" s="28">
        <v>50</v>
      </c>
    </row>
    <row r="57" spans="1:9" x14ac:dyDescent="0.25">
      <c r="A57" s="2">
        <v>55</v>
      </c>
      <c r="B57" s="10" t="s">
        <v>40</v>
      </c>
      <c r="C57" s="3">
        <v>3366</v>
      </c>
      <c r="D57" s="17">
        <f>C57/(C60/100)</f>
        <v>0.25721516820618784</v>
      </c>
      <c r="E57" s="6">
        <f>H2/D60*D57</f>
        <v>1800.5061774433152</v>
      </c>
      <c r="F57" s="6">
        <f t="shared" si="0"/>
        <v>36</v>
      </c>
      <c r="G57" s="58">
        <f t="shared" si="2"/>
        <v>1800</v>
      </c>
      <c r="I57" s="6">
        <v>50</v>
      </c>
    </row>
    <row r="58" spans="1:9" x14ac:dyDescent="0.25">
      <c r="A58" s="12">
        <v>56</v>
      </c>
      <c r="B58" s="13" t="s">
        <v>41</v>
      </c>
      <c r="C58" s="14">
        <v>9956</v>
      </c>
      <c r="D58" s="18">
        <f>C58/(C60/100)</f>
        <v>0.76079447850885507</v>
      </c>
      <c r="E58" s="15">
        <f>H2/D60*D58</f>
        <v>5325.5613495619864</v>
      </c>
      <c r="F58" s="15">
        <f t="shared" si="0"/>
        <v>107</v>
      </c>
      <c r="G58" s="59">
        <f t="shared" si="2"/>
        <v>5350</v>
      </c>
      <c r="I58" s="28">
        <v>50</v>
      </c>
    </row>
    <row r="59" spans="1:9" x14ac:dyDescent="0.25">
      <c r="A59" s="2">
        <v>57</v>
      </c>
      <c r="B59" s="10" t="s">
        <v>42</v>
      </c>
      <c r="C59" s="3">
        <v>6991</v>
      </c>
      <c r="D59" s="17">
        <f>C59/(C60/100)</f>
        <v>0.53422199671106929</v>
      </c>
      <c r="E59" s="6">
        <f>H2/D60*D59</f>
        <v>3739.5539769774855</v>
      </c>
      <c r="F59" s="6">
        <f t="shared" si="0"/>
        <v>75</v>
      </c>
      <c r="G59" s="58">
        <f t="shared" si="2"/>
        <v>3750</v>
      </c>
      <c r="I59" s="6">
        <v>50</v>
      </c>
    </row>
    <row r="60" spans="1:9" x14ac:dyDescent="0.25">
      <c r="A60" s="61" t="s">
        <v>0</v>
      </c>
      <c r="B60" s="62"/>
      <c r="C60" s="23">
        <f>SUM(C3:C59)</f>
        <v>1308632</v>
      </c>
      <c r="D60" s="24">
        <f>SUM(D3:D59)</f>
        <v>99.999999999999986</v>
      </c>
      <c r="E60" s="25">
        <f>SUM(E3:E59)</f>
        <v>700000.00000000035</v>
      </c>
      <c r="F60" s="24">
        <f>SUM(F3:F59)</f>
        <v>14000</v>
      </c>
      <c r="G60" s="25">
        <f>SUM(G3:G59)</f>
        <v>700000</v>
      </c>
      <c r="I60" s="29">
        <f>SUM(I3:I59)</f>
        <v>3950</v>
      </c>
    </row>
    <row r="62" spans="1:9" x14ac:dyDescent="0.25">
      <c r="B62" s="68" t="s">
        <v>77</v>
      </c>
    </row>
  </sheetData>
  <mergeCells count="2">
    <mergeCell ref="A60:B60"/>
    <mergeCell ref="A1:H1"/>
  </mergeCells>
  <pageMargins left="0.7" right="0.7" top="0.78740157499999996" bottom="0.78740157499999996" header="0.3" footer="0.3"/>
  <pageSetup paperSize="9" scale="85" fitToHeight="0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L10" sqref="L10"/>
    </sheetView>
  </sheetViews>
  <sheetFormatPr defaultColWidth="16.85546875" defaultRowHeight="15" x14ac:dyDescent="0.25"/>
  <cols>
    <col min="2" max="2" width="12.28515625" customWidth="1"/>
    <col min="3" max="3" width="10.5703125" bestFit="1" customWidth="1"/>
    <col min="4" max="4" width="13.28515625" customWidth="1"/>
    <col min="5" max="5" width="15.140625" customWidth="1"/>
    <col min="6" max="6" width="14.42578125" customWidth="1"/>
  </cols>
  <sheetData>
    <row r="1" spans="1:6" ht="22.5" x14ac:dyDescent="0.3">
      <c r="A1" s="64" t="s">
        <v>66</v>
      </c>
      <c r="B1" s="64"/>
      <c r="C1" s="64"/>
      <c r="D1" s="64"/>
      <c r="E1" s="64"/>
      <c r="F1" s="64"/>
    </row>
    <row r="2" spans="1:6" ht="23.25" x14ac:dyDescent="0.35">
      <c r="A2" s="30"/>
      <c r="B2" s="65" t="s">
        <v>67</v>
      </c>
      <c r="C2" s="65"/>
      <c r="D2" s="65"/>
      <c r="E2" s="66"/>
      <c r="F2" s="30"/>
    </row>
    <row r="3" spans="1:6" x14ac:dyDescent="0.25">
      <c r="A3" s="67" t="s">
        <v>74</v>
      </c>
      <c r="B3" s="67"/>
      <c r="C3" s="67"/>
      <c r="D3" s="67"/>
      <c r="E3" s="67"/>
      <c r="F3" s="67"/>
    </row>
    <row r="4" spans="1:6" x14ac:dyDescent="0.25">
      <c r="A4" s="67" t="s">
        <v>75</v>
      </c>
      <c r="B4" s="67"/>
      <c r="C4" s="67"/>
      <c r="D4" s="67"/>
      <c r="E4" s="67"/>
      <c r="F4" s="67"/>
    </row>
    <row r="5" spans="1:6" ht="15.75" thickBot="1" x14ac:dyDescent="0.3"/>
    <row r="6" spans="1:6" ht="32.25" thickBot="1" x14ac:dyDescent="0.3">
      <c r="A6" s="31" t="s">
        <v>68</v>
      </c>
      <c r="B6" s="32" t="s">
        <v>71</v>
      </c>
      <c r="C6" s="32" t="s">
        <v>72</v>
      </c>
      <c r="D6" s="32" t="s">
        <v>73</v>
      </c>
      <c r="E6" s="33" t="s">
        <v>69</v>
      </c>
      <c r="F6" s="32" t="s">
        <v>70</v>
      </c>
    </row>
    <row r="7" spans="1:6" ht="19.5" thickBot="1" x14ac:dyDescent="0.3">
      <c r="A7" s="34" t="s">
        <v>2</v>
      </c>
      <c r="B7" s="35">
        <v>1000</v>
      </c>
      <c r="C7" s="50">
        <f>'Příděl MČ'!G3</f>
        <v>15750</v>
      </c>
      <c r="D7" s="50">
        <f>'Příděl MČ'!I3</f>
        <v>100</v>
      </c>
      <c r="E7" s="36"/>
      <c r="F7" s="36"/>
    </row>
    <row r="8" spans="1:6" ht="19.5" thickBot="1" x14ac:dyDescent="0.3">
      <c r="A8" s="37" t="s">
        <v>3</v>
      </c>
      <c r="B8" s="38">
        <v>1000</v>
      </c>
      <c r="C8" s="51">
        <f>'Příděl MČ'!G4</f>
        <v>26600</v>
      </c>
      <c r="D8" s="51">
        <f>'Příděl MČ'!I4</f>
        <v>100</v>
      </c>
      <c r="E8" s="39"/>
      <c r="F8" s="39"/>
    </row>
    <row r="9" spans="1:6" ht="19.5" thickBot="1" x14ac:dyDescent="0.3">
      <c r="A9" s="34" t="s">
        <v>4</v>
      </c>
      <c r="B9" s="35">
        <v>1000</v>
      </c>
      <c r="C9" s="50">
        <f>'Příděl MČ'!G5</f>
        <v>40300</v>
      </c>
      <c r="D9" s="50">
        <f>'Příděl MČ'!I5</f>
        <v>100</v>
      </c>
      <c r="E9" s="36"/>
      <c r="F9" s="36"/>
    </row>
    <row r="10" spans="1:6" ht="19.5" thickBot="1" x14ac:dyDescent="0.3">
      <c r="A10" s="37" t="s">
        <v>5</v>
      </c>
      <c r="B10" s="38">
        <v>1000</v>
      </c>
      <c r="C10" s="51">
        <f>'Příděl MČ'!G6</f>
        <v>70000</v>
      </c>
      <c r="D10" s="51">
        <f>'Příděl MČ'!I6</f>
        <v>100</v>
      </c>
      <c r="E10" s="39"/>
      <c r="F10" s="39"/>
    </row>
    <row r="11" spans="1:6" ht="38.25" thickBot="1" x14ac:dyDescent="0.3">
      <c r="A11" s="40" t="s">
        <v>44</v>
      </c>
      <c r="B11" s="38">
        <v>250</v>
      </c>
      <c r="C11" s="52">
        <f>'Příděl MČ'!G39</f>
        <v>5300</v>
      </c>
      <c r="D11" s="52">
        <f>'Příděl MČ'!I39</f>
        <v>50</v>
      </c>
      <c r="E11" s="39"/>
      <c r="F11" s="39"/>
    </row>
    <row r="12" spans="1:6" ht="19.5" thickBot="1" x14ac:dyDescent="0.3">
      <c r="A12" s="34" t="s">
        <v>6</v>
      </c>
      <c r="B12" s="35">
        <v>1000</v>
      </c>
      <c r="C12" s="50">
        <f>'Příděl MČ'!G7</f>
        <v>46250</v>
      </c>
      <c r="D12" s="50">
        <f>'Příděl MČ'!I7</f>
        <v>100</v>
      </c>
      <c r="E12" s="36"/>
      <c r="F12" s="36"/>
    </row>
    <row r="13" spans="1:6" ht="38.25" thickBot="1" x14ac:dyDescent="0.3">
      <c r="A13" s="41" t="s">
        <v>38</v>
      </c>
      <c r="B13" s="35">
        <v>250</v>
      </c>
      <c r="C13" s="50">
        <f>'Příděl MČ'!G50</f>
        <v>1950</v>
      </c>
      <c r="D13" s="50">
        <f>'Příděl MČ'!I50</f>
        <v>50</v>
      </c>
      <c r="E13" s="36"/>
      <c r="F13" s="36"/>
    </row>
    <row r="14" spans="1:6" ht="19.5" thickBot="1" x14ac:dyDescent="0.3">
      <c r="A14" s="37" t="s">
        <v>7</v>
      </c>
      <c r="B14" s="38">
        <v>1000</v>
      </c>
      <c r="C14" s="52">
        <f>'Příděl MČ'!G8</f>
        <v>56500</v>
      </c>
      <c r="D14" s="52">
        <f>'Příděl MČ'!I8</f>
        <v>100</v>
      </c>
      <c r="E14" s="39"/>
      <c r="F14" s="39"/>
    </row>
    <row r="15" spans="1:6" ht="38.25" thickBot="1" x14ac:dyDescent="0.3">
      <c r="A15" s="40" t="s">
        <v>48</v>
      </c>
      <c r="B15" s="38">
        <v>250</v>
      </c>
      <c r="C15" s="52">
        <f>'Příděl MČ'!G43</f>
        <v>800</v>
      </c>
      <c r="D15" s="52">
        <f>'Příděl MČ'!I43</f>
        <v>50</v>
      </c>
      <c r="E15" s="39"/>
      <c r="F15" s="39"/>
    </row>
    <row r="16" spans="1:6" ht="38.25" thickBot="1" x14ac:dyDescent="0.3">
      <c r="A16" s="40" t="s">
        <v>49</v>
      </c>
      <c r="B16" s="38">
        <v>250</v>
      </c>
      <c r="C16" s="52">
        <f>'Příděl MČ'!G44</f>
        <v>1800</v>
      </c>
      <c r="D16" s="52">
        <f>'Příděl MČ'!I44</f>
        <v>50</v>
      </c>
      <c r="E16" s="39"/>
      <c r="F16" s="39"/>
    </row>
    <row r="17" spans="1:6" ht="38.25" thickBot="1" x14ac:dyDescent="0.3">
      <c r="A17" s="40" t="s">
        <v>35</v>
      </c>
      <c r="B17" s="38">
        <v>250</v>
      </c>
      <c r="C17" s="52">
        <f>'Příděl MČ'!G47</f>
        <v>350</v>
      </c>
      <c r="D17" s="52">
        <f>'Příděl MČ'!I47</f>
        <v>50</v>
      </c>
      <c r="E17" s="39"/>
      <c r="F17" s="39"/>
    </row>
    <row r="18" spans="1:6" ht="38.25" thickBot="1" x14ac:dyDescent="0.3">
      <c r="A18" s="40" t="s">
        <v>50</v>
      </c>
      <c r="B18" s="38">
        <v>250</v>
      </c>
      <c r="C18" s="52">
        <f>'Příděl MČ'!G51</f>
        <v>3850</v>
      </c>
      <c r="D18" s="52">
        <f>'Příděl MČ'!I51</f>
        <v>50</v>
      </c>
      <c r="E18" s="39"/>
      <c r="F18" s="39"/>
    </row>
    <row r="19" spans="1:6" ht="19.5" thickBot="1" x14ac:dyDescent="0.3">
      <c r="A19" s="34" t="s">
        <v>8</v>
      </c>
      <c r="B19" s="35">
        <v>1000</v>
      </c>
      <c r="C19" s="50">
        <f>'Příděl MČ'!G9</f>
        <v>23950</v>
      </c>
      <c r="D19" s="50">
        <f>'Příděl MČ'!I9</f>
        <v>100</v>
      </c>
      <c r="E19" s="42"/>
      <c r="F19" s="42"/>
    </row>
    <row r="20" spans="1:6" ht="19.5" thickBot="1" x14ac:dyDescent="0.3">
      <c r="A20" s="41" t="s">
        <v>55</v>
      </c>
      <c r="B20" s="35">
        <v>250</v>
      </c>
      <c r="C20" s="50">
        <f>'Příděl MČ'!G54</f>
        <v>750</v>
      </c>
      <c r="D20" s="50">
        <f>'Příděl MČ'!I54</f>
        <v>50</v>
      </c>
      <c r="E20" s="42"/>
      <c r="F20" s="42"/>
    </row>
    <row r="21" spans="1:6" ht="19.5" thickBot="1" x14ac:dyDescent="0.3">
      <c r="A21" s="37" t="s">
        <v>9</v>
      </c>
      <c r="B21" s="38">
        <v>1000</v>
      </c>
      <c r="C21" s="52">
        <f>'Příděl MČ'!G10</f>
        <v>56500</v>
      </c>
      <c r="D21" s="52">
        <f>'Příděl MČ'!I10</f>
        <v>100</v>
      </c>
      <c r="E21" s="43"/>
      <c r="F21" s="43"/>
    </row>
    <row r="22" spans="1:6" ht="38.25" thickBot="1" x14ac:dyDescent="0.3">
      <c r="A22" s="40" t="s">
        <v>16</v>
      </c>
      <c r="B22" s="38">
        <v>250</v>
      </c>
      <c r="C22" s="52">
        <f>'Příděl MČ'!G27</f>
        <v>850</v>
      </c>
      <c r="D22" s="52">
        <f>'Příděl MČ'!I27</f>
        <v>50</v>
      </c>
      <c r="E22" s="43"/>
      <c r="F22" s="43"/>
    </row>
    <row r="23" spans="1:6" ht="19.5" thickBot="1" x14ac:dyDescent="0.3">
      <c r="A23" s="40" t="s">
        <v>51</v>
      </c>
      <c r="B23" s="38">
        <v>250</v>
      </c>
      <c r="C23" s="52">
        <f>'Příděl MČ'!G29</f>
        <v>1950</v>
      </c>
      <c r="D23" s="52">
        <f>'Příděl MČ'!I29</f>
        <v>50</v>
      </c>
      <c r="E23" s="43"/>
      <c r="F23" s="43"/>
    </row>
    <row r="24" spans="1:6" ht="38.25" thickBot="1" x14ac:dyDescent="0.3">
      <c r="A24" s="40" t="s">
        <v>52</v>
      </c>
      <c r="B24" s="38">
        <v>250</v>
      </c>
      <c r="C24" s="52">
        <f>'Příděl MČ'!G30</f>
        <v>2500</v>
      </c>
      <c r="D24" s="52">
        <f>'Příděl MČ'!I30</f>
        <v>50</v>
      </c>
      <c r="E24" s="43"/>
      <c r="F24" s="43"/>
    </row>
    <row r="25" spans="1:6" ht="19.5" thickBot="1" x14ac:dyDescent="0.3">
      <c r="A25" s="34" t="s">
        <v>10</v>
      </c>
      <c r="B25" s="35">
        <v>1000</v>
      </c>
      <c r="C25" s="50">
        <f>'Příděl MČ'!G11</f>
        <v>31650</v>
      </c>
      <c r="D25" s="50">
        <f>'Příděl MČ'!I11</f>
        <v>100</v>
      </c>
      <c r="E25" s="42"/>
      <c r="F25" s="42"/>
    </row>
    <row r="26" spans="1:6" ht="19.5" thickBot="1" x14ac:dyDescent="0.3">
      <c r="A26" s="37" t="s">
        <v>11</v>
      </c>
      <c r="B26" s="38">
        <v>1000</v>
      </c>
      <c r="C26" s="52">
        <f>'Příděl MČ'!G12</f>
        <v>58800</v>
      </c>
      <c r="D26" s="52">
        <f>'Příděl MČ'!I12</f>
        <v>100</v>
      </c>
      <c r="E26" s="43"/>
      <c r="F26" s="43"/>
    </row>
    <row r="27" spans="1:6" ht="19.5" thickBot="1" x14ac:dyDescent="0.3">
      <c r="A27" s="34" t="s">
        <v>27</v>
      </c>
      <c r="B27" s="35">
        <v>1000</v>
      </c>
      <c r="C27" s="50">
        <f>'Příděl MČ'!G13</f>
        <v>41500</v>
      </c>
      <c r="D27" s="50">
        <f>'Příděl MČ'!I13</f>
        <v>100</v>
      </c>
      <c r="E27" s="42"/>
      <c r="F27" s="42"/>
    </row>
    <row r="28" spans="1:6" ht="19.5" thickBot="1" x14ac:dyDescent="0.3">
      <c r="A28" s="41" t="s">
        <v>26</v>
      </c>
      <c r="B28" s="35">
        <v>250</v>
      </c>
      <c r="C28" s="50">
        <f>'Příděl MČ'!G38</f>
        <v>600</v>
      </c>
      <c r="D28" s="50">
        <f>'Příděl MČ'!I38</f>
        <v>50</v>
      </c>
      <c r="E28" s="42"/>
      <c r="F28" s="42"/>
    </row>
    <row r="29" spans="1:6" ht="38.25" thickBot="1" x14ac:dyDescent="0.3">
      <c r="A29" s="41" t="s">
        <v>39</v>
      </c>
      <c r="B29" s="35">
        <v>250</v>
      </c>
      <c r="C29" s="50">
        <f>'Příděl MČ'!G52</f>
        <v>1750</v>
      </c>
      <c r="D29" s="50">
        <f>'Příděl MČ'!I52</f>
        <v>50</v>
      </c>
      <c r="E29" s="42"/>
      <c r="F29" s="42"/>
    </row>
    <row r="30" spans="1:6" ht="19.5" thickBot="1" x14ac:dyDescent="0.3">
      <c r="A30" s="41" t="s">
        <v>40</v>
      </c>
      <c r="B30" s="35">
        <v>250</v>
      </c>
      <c r="C30" s="50">
        <f>'Příděl MČ'!G57</f>
        <v>1800</v>
      </c>
      <c r="D30" s="50">
        <f>'Příděl MČ'!I57</f>
        <v>50</v>
      </c>
      <c r="E30" s="42"/>
      <c r="F30" s="42"/>
    </row>
    <row r="31" spans="1:6" ht="19.5" thickBot="1" x14ac:dyDescent="0.3">
      <c r="A31" s="37" t="s">
        <v>46</v>
      </c>
      <c r="B31" s="38">
        <v>1000</v>
      </c>
      <c r="C31" s="52">
        <f>'Příděl MČ'!G14</f>
        <v>30500</v>
      </c>
      <c r="D31" s="52">
        <f>'Příděl MČ'!I14</f>
        <v>100</v>
      </c>
      <c r="E31" s="44"/>
      <c r="F31" s="44"/>
    </row>
    <row r="32" spans="1:6" ht="19.5" thickBot="1" x14ac:dyDescent="0.3">
      <c r="A32" s="40" t="s">
        <v>45</v>
      </c>
      <c r="B32" s="38">
        <v>250</v>
      </c>
      <c r="C32" s="52">
        <f>'Příděl MČ'!G40</f>
        <v>5550</v>
      </c>
      <c r="D32" s="52">
        <f>'Příděl MČ'!I40</f>
        <v>50</v>
      </c>
      <c r="E32" s="44"/>
      <c r="F32" s="44"/>
    </row>
    <row r="33" spans="1:6" ht="19.5" thickBot="1" x14ac:dyDescent="0.3">
      <c r="A33" s="34" t="s">
        <v>37</v>
      </c>
      <c r="B33" s="35">
        <v>1000</v>
      </c>
      <c r="C33" s="50">
        <f>'Příděl MČ'!G15</f>
        <v>33650</v>
      </c>
      <c r="D33" s="50">
        <f>'Příděl MČ'!I15</f>
        <v>100</v>
      </c>
      <c r="E33" s="45"/>
      <c r="F33" s="45"/>
    </row>
    <row r="34" spans="1:6" ht="38.25" thickBot="1" x14ac:dyDescent="0.3">
      <c r="A34" s="41" t="s">
        <v>36</v>
      </c>
      <c r="B34" s="35">
        <v>250</v>
      </c>
      <c r="C34" s="50">
        <f>'Příděl MČ'!G48</f>
        <v>2600</v>
      </c>
      <c r="D34" s="50">
        <f>'Příděl MČ'!I48</f>
        <v>50</v>
      </c>
      <c r="E34" s="45"/>
      <c r="F34" s="45"/>
    </row>
    <row r="35" spans="1:6" ht="19.5" thickBot="1" x14ac:dyDescent="0.3">
      <c r="A35" s="37" t="s">
        <v>18</v>
      </c>
      <c r="B35" s="38">
        <v>1000</v>
      </c>
      <c r="C35" s="52">
        <f>'Příděl MČ'!G16</f>
        <v>25350</v>
      </c>
      <c r="D35" s="52">
        <f>'Příděl MČ'!I16</f>
        <v>100</v>
      </c>
      <c r="E35" s="44"/>
      <c r="F35" s="44"/>
    </row>
    <row r="36" spans="1:6" ht="38.25" thickBot="1" x14ac:dyDescent="0.3">
      <c r="A36" s="40" t="s">
        <v>17</v>
      </c>
      <c r="B36" s="38">
        <v>250</v>
      </c>
      <c r="C36" s="52">
        <f>'Příděl MČ'!G32</f>
        <v>1400</v>
      </c>
      <c r="D36" s="52">
        <f>'Příděl MČ'!I32</f>
        <v>50</v>
      </c>
      <c r="E36" s="44"/>
      <c r="F36" s="44"/>
    </row>
    <row r="37" spans="1:6" ht="19.5" thickBot="1" x14ac:dyDescent="0.3">
      <c r="A37" s="34" t="s">
        <v>20</v>
      </c>
      <c r="B37" s="35">
        <v>1000</v>
      </c>
      <c r="C37" s="50">
        <f>'Příděl MČ'!G17</f>
        <v>18350</v>
      </c>
      <c r="D37" s="50">
        <f>'Příděl MČ'!I17</f>
        <v>100</v>
      </c>
      <c r="E37" s="45"/>
      <c r="F37" s="45"/>
    </row>
    <row r="38" spans="1:6" ht="38.25" thickBot="1" x14ac:dyDescent="0.3">
      <c r="A38" s="41" t="s">
        <v>56</v>
      </c>
      <c r="B38" s="35">
        <v>250</v>
      </c>
      <c r="C38" s="50">
        <f>'Příděl MČ'!G31</f>
        <v>1700</v>
      </c>
      <c r="D38" s="50">
        <f>'Příděl MČ'!I31</f>
        <v>50</v>
      </c>
      <c r="E38" s="45"/>
      <c r="F38" s="45"/>
    </row>
    <row r="39" spans="1:6" ht="19.5" thickBot="1" x14ac:dyDescent="0.3">
      <c r="A39" s="41" t="s">
        <v>19</v>
      </c>
      <c r="B39" s="35">
        <v>250</v>
      </c>
      <c r="C39" s="50">
        <f>'Příděl MČ'!G33</f>
        <v>2100</v>
      </c>
      <c r="D39" s="50">
        <f>'Příděl MČ'!I33</f>
        <v>50</v>
      </c>
      <c r="E39" s="45"/>
      <c r="F39" s="45"/>
    </row>
    <row r="40" spans="1:6" ht="38.25" thickBot="1" x14ac:dyDescent="0.3">
      <c r="A40" s="41" t="s">
        <v>57</v>
      </c>
      <c r="B40" s="35">
        <v>250</v>
      </c>
      <c r="C40" s="50">
        <f>'Příděl MČ'!G46</f>
        <v>3250</v>
      </c>
      <c r="D40" s="50">
        <f>'Příděl MČ'!I46</f>
        <v>50</v>
      </c>
      <c r="E40" s="45"/>
      <c r="F40" s="45"/>
    </row>
    <row r="41" spans="1:6" ht="38.25" thickBot="1" x14ac:dyDescent="0.3">
      <c r="A41" s="41" t="s">
        <v>58</v>
      </c>
      <c r="B41" s="35">
        <v>250</v>
      </c>
      <c r="C41" s="50">
        <f>'Příděl MČ'!G53</f>
        <v>1200</v>
      </c>
      <c r="D41" s="50">
        <f>'Příděl MČ'!I53</f>
        <v>50</v>
      </c>
      <c r="E41" s="45"/>
      <c r="F41" s="45"/>
    </row>
    <row r="42" spans="1:6" ht="19.5" thickBot="1" x14ac:dyDescent="0.3">
      <c r="A42" s="37" t="s">
        <v>33</v>
      </c>
      <c r="B42" s="38">
        <v>1000</v>
      </c>
      <c r="C42" s="52">
        <f>'Příděl MČ'!G18</f>
        <v>4600</v>
      </c>
      <c r="D42" s="52">
        <f>'Příděl MČ'!I18</f>
        <v>100</v>
      </c>
      <c r="E42" s="46"/>
      <c r="F42" s="46"/>
    </row>
    <row r="43" spans="1:6" ht="19.5" thickBot="1" x14ac:dyDescent="0.3">
      <c r="A43" s="40" t="s">
        <v>32</v>
      </c>
      <c r="B43" s="38">
        <v>250</v>
      </c>
      <c r="C43" s="52">
        <f>'Příděl MČ'!G41</f>
        <v>1500</v>
      </c>
      <c r="D43" s="52">
        <f>'Příděl MČ'!I41</f>
        <v>50</v>
      </c>
      <c r="E43" s="46"/>
      <c r="F43" s="46"/>
    </row>
    <row r="44" spans="1:6" ht="38.25" thickBot="1" x14ac:dyDescent="0.3">
      <c r="A44" s="40" t="s">
        <v>34</v>
      </c>
      <c r="B44" s="38">
        <v>250</v>
      </c>
      <c r="C44" s="52">
        <f>'Příděl MČ'!G42</f>
        <v>450</v>
      </c>
      <c r="D44" s="52">
        <f>'Příděl MČ'!I42</f>
        <v>50</v>
      </c>
      <c r="E44" s="46"/>
      <c r="F44" s="46"/>
    </row>
    <row r="45" spans="1:6" ht="38.25" thickBot="1" x14ac:dyDescent="0.3">
      <c r="A45" s="40" t="s">
        <v>47</v>
      </c>
      <c r="B45" s="38">
        <v>250</v>
      </c>
      <c r="C45" s="52">
        <f>'Příděl MČ'!G55</f>
        <v>1300</v>
      </c>
      <c r="D45" s="52">
        <f>'Příděl MČ'!I55</f>
        <v>50</v>
      </c>
      <c r="E45" s="46"/>
      <c r="F45" s="46"/>
    </row>
    <row r="46" spans="1:6" ht="38.25" thickBot="1" x14ac:dyDescent="0.3">
      <c r="A46" s="40" t="s">
        <v>41</v>
      </c>
      <c r="B46" s="38">
        <v>500</v>
      </c>
      <c r="C46" s="52">
        <f>'Příděl MČ'!G58</f>
        <v>5350</v>
      </c>
      <c r="D46" s="52">
        <f>'Příděl MČ'!I58</f>
        <v>50</v>
      </c>
      <c r="E46" s="46"/>
      <c r="F46" s="46"/>
    </row>
    <row r="47" spans="1:6" ht="19.5" thickBot="1" x14ac:dyDescent="0.3">
      <c r="A47" s="34" t="s">
        <v>43</v>
      </c>
      <c r="B47" s="35">
        <v>1000</v>
      </c>
      <c r="C47" s="50">
        <f>'Příděl MČ'!G19</f>
        <v>12950</v>
      </c>
      <c r="D47" s="50">
        <f>'Příděl MČ'!I19</f>
        <v>100</v>
      </c>
      <c r="E47" s="47"/>
      <c r="F47" s="47"/>
    </row>
    <row r="48" spans="1:6" ht="19.5" thickBot="1" x14ac:dyDescent="0.3">
      <c r="A48" s="41" t="s">
        <v>42</v>
      </c>
      <c r="B48" s="35">
        <v>250</v>
      </c>
      <c r="C48" s="50">
        <f>'Příděl MČ'!G59</f>
        <v>3750</v>
      </c>
      <c r="D48" s="50">
        <f>'Příděl MČ'!I59</f>
        <v>50</v>
      </c>
      <c r="E48" s="47"/>
      <c r="F48" s="47"/>
    </row>
    <row r="49" spans="1:6" ht="19.5" thickBot="1" x14ac:dyDescent="0.3">
      <c r="A49" s="37" t="s">
        <v>54</v>
      </c>
      <c r="B49" s="38">
        <v>1000</v>
      </c>
      <c r="C49" s="52">
        <f>'Příděl MČ'!G20</f>
        <v>11100</v>
      </c>
      <c r="D49" s="52">
        <f>'Příděl MČ'!I20</f>
        <v>100</v>
      </c>
      <c r="E49" s="46"/>
      <c r="F49" s="46"/>
    </row>
    <row r="50" spans="1:6" ht="38.25" thickBot="1" x14ac:dyDescent="0.3">
      <c r="A50" s="40" t="s">
        <v>53</v>
      </c>
      <c r="B50" s="38">
        <v>250</v>
      </c>
      <c r="C50" s="52">
        <f>'Příděl MČ'!G28</f>
        <v>6100</v>
      </c>
      <c r="D50" s="52">
        <f>'Příděl MČ'!I28</f>
        <v>50</v>
      </c>
      <c r="E50" s="46"/>
      <c r="F50" s="46"/>
    </row>
    <row r="51" spans="1:6" ht="19.5" thickBot="1" x14ac:dyDescent="0.3">
      <c r="A51" s="34" t="s">
        <v>30</v>
      </c>
      <c r="B51" s="35">
        <v>1000</v>
      </c>
      <c r="C51" s="50">
        <f>'Příděl MČ'!G21</f>
        <v>3850</v>
      </c>
      <c r="D51" s="50">
        <f>'Příděl MČ'!I21</f>
        <v>100</v>
      </c>
      <c r="E51" s="47"/>
      <c r="F51" s="47"/>
    </row>
    <row r="52" spans="1:6" ht="19.5" thickBot="1" x14ac:dyDescent="0.3">
      <c r="A52" s="41" t="s">
        <v>29</v>
      </c>
      <c r="B52" s="35">
        <v>250</v>
      </c>
      <c r="C52" s="50">
        <f>'Příděl MČ'!G49</f>
        <v>1350</v>
      </c>
      <c r="D52" s="50">
        <f>'Příděl MČ'!I49</f>
        <v>50</v>
      </c>
      <c r="E52" s="47"/>
      <c r="F52" s="47"/>
    </row>
    <row r="53" spans="1:6" ht="19.5" thickBot="1" x14ac:dyDescent="0.3">
      <c r="A53" s="41" t="s">
        <v>31</v>
      </c>
      <c r="B53" s="35">
        <v>250</v>
      </c>
      <c r="C53" s="50">
        <f>'Příděl MČ'!G56</f>
        <v>2350</v>
      </c>
      <c r="D53" s="50">
        <f>'Příděl MČ'!I56</f>
        <v>50</v>
      </c>
      <c r="E53" s="47"/>
      <c r="F53" s="47"/>
    </row>
    <row r="54" spans="1:6" ht="19.5" thickBot="1" x14ac:dyDescent="0.3">
      <c r="A54" s="37" t="s">
        <v>21</v>
      </c>
      <c r="B54" s="38">
        <v>1000</v>
      </c>
      <c r="C54" s="52">
        <f>'Příděl MČ'!G22</f>
        <v>8350</v>
      </c>
      <c r="D54" s="52">
        <f>'Příděl MČ'!I22</f>
        <v>100</v>
      </c>
      <c r="E54" s="48"/>
      <c r="F54" s="48"/>
    </row>
    <row r="55" spans="1:6" ht="19.5" thickBot="1" x14ac:dyDescent="0.3">
      <c r="A55" s="34" t="s">
        <v>13</v>
      </c>
      <c r="B55" s="35">
        <v>1000</v>
      </c>
      <c r="C55" s="50">
        <f>'Příděl MČ'!G23</f>
        <v>5800</v>
      </c>
      <c r="D55" s="50">
        <f>'Příděl MČ'!I23</f>
        <v>100</v>
      </c>
      <c r="E55" s="49"/>
      <c r="F55" s="49"/>
    </row>
    <row r="56" spans="1:6" ht="38.25" thickBot="1" x14ac:dyDescent="0.3">
      <c r="A56" s="41" t="s">
        <v>12</v>
      </c>
      <c r="B56" s="35">
        <v>250</v>
      </c>
      <c r="C56" s="50">
        <f>'Příděl MČ'!G25</f>
        <v>1450</v>
      </c>
      <c r="D56" s="50">
        <f>'Příděl MČ'!I25</f>
        <v>50</v>
      </c>
      <c r="E56" s="49"/>
      <c r="F56" s="49"/>
    </row>
    <row r="57" spans="1:6" ht="38.25" thickBot="1" x14ac:dyDescent="0.3">
      <c r="A57" s="41" t="s">
        <v>22</v>
      </c>
      <c r="B57" s="35">
        <v>250</v>
      </c>
      <c r="C57" s="50">
        <f>'Příděl MČ'!G34</f>
        <v>1900</v>
      </c>
      <c r="D57" s="50">
        <f>'Příděl MČ'!I34</f>
        <v>50</v>
      </c>
      <c r="E57" s="49"/>
      <c r="F57" s="49"/>
    </row>
    <row r="58" spans="1:6" ht="38.25" thickBot="1" x14ac:dyDescent="0.3">
      <c r="A58" s="41" t="s">
        <v>23</v>
      </c>
      <c r="B58" s="35">
        <v>250</v>
      </c>
      <c r="C58" s="50">
        <f>'Příděl MČ'!G35</f>
        <v>850</v>
      </c>
      <c r="D58" s="50">
        <f>'Příděl MČ'!I35</f>
        <v>50</v>
      </c>
      <c r="E58" s="49"/>
      <c r="F58" s="49"/>
    </row>
    <row r="59" spans="1:6" ht="19.5" thickBot="1" x14ac:dyDescent="0.3">
      <c r="A59" s="37" t="s">
        <v>15</v>
      </c>
      <c r="B59" s="38">
        <v>1000</v>
      </c>
      <c r="C59" s="52">
        <f>'Příděl MČ'!G24</f>
        <v>6500</v>
      </c>
      <c r="D59" s="52">
        <f>'Příděl MČ'!I24</f>
        <v>100</v>
      </c>
      <c r="E59" s="48"/>
      <c r="F59" s="48"/>
    </row>
    <row r="60" spans="1:6" ht="19.5" thickBot="1" x14ac:dyDescent="0.3">
      <c r="A60" s="40" t="s">
        <v>14</v>
      </c>
      <c r="B60" s="38">
        <v>250</v>
      </c>
      <c r="C60" s="52">
        <f>'Příděl MČ'!G26</f>
        <v>400</v>
      </c>
      <c r="D60" s="52">
        <f>'Příděl MČ'!I26</f>
        <v>50</v>
      </c>
      <c r="E60" s="48"/>
      <c r="F60" s="48"/>
    </row>
    <row r="61" spans="1:6" ht="38.25" thickBot="1" x14ac:dyDescent="0.3">
      <c r="A61" s="40" t="s">
        <v>24</v>
      </c>
      <c r="B61" s="38">
        <v>250</v>
      </c>
      <c r="C61" s="52">
        <f>'Příděl MČ'!G36</f>
        <v>2050</v>
      </c>
      <c r="D61" s="52">
        <f>'Příděl MČ'!I36</f>
        <v>50</v>
      </c>
      <c r="E61" s="48"/>
      <c r="F61" s="48"/>
    </row>
    <row r="62" spans="1:6" ht="38.25" thickBot="1" x14ac:dyDescent="0.3">
      <c r="A62" s="40" t="s">
        <v>25</v>
      </c>
      <c r="B62" s="38">
        <v>250</v>
      </c>
      <c r="C62" s="52">
        <f>'Příděl MČ'!G37</f>
        <v>200</v>
      </c>
      <c r="D62" s="52">
        <f>'Příděl MČ'!I37</f>
        <v>50</v>
      </c>
      <c r="E62" s="48"/>
      <c r="F62" s="48"/>
    </row>
    <row r="63" spans="1:6" ht="38.25" thickBot="1" x14ac:dyDescent="0.3">
      <c r="A63" s="40" t="s">
        <v>28</v>
      </c>
      <c r="B63" s="38">
        <v>250</v>
      </c>
      <c r="C63" s="52">
        <f>'Příděl MČ'!G45</f>
        <v>150</v>
      </c>
      <c r="D63" s="52">
        <f>'Příděl MČ'!I45</f>
        <v>50</v>
      </c>
      <c r="E63" s="48"/>
      <c r="F63" s="48"/>
    </row>
    <row r="64" spans="1:6" s="55" customFormat="1" ht="19.5" thickBot="1" x14ac:dyDescent="0.3">
      <c r="A64" s="53" t="s">
        <v>0</v>
      </c>
      <c r="B64" s="56">
        <f>SUM(B7:B63)</f>
        <v>31000</v>
      </c>
      <c r="C64" s="56">
        <f>SUM(C7:C63)</f>
        <v>700000</v>
      </c>
      <c r="D64" s="56">
        <f>SUM(D7:D63)</f>
        <v>3950</v>
      </c>
      <c r="E64" s="54"/>
      <c r="F64" s="54"/>
    </row>
  </sheetData>
  <mergeCells count="4">
    <mergeCell ref="A1:F1"/>
    <mergeCell ref="B2:E2"/>
    <mergeCell ref="A3:F3"/>
    <mergeCell ref="A4:F4"/>
  </mergeCells>
  <pageMargins left="0.7" right="0.7" top="0.78740157499999996" bottom="0.78740157499999996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Příděl MČ</vt:lpstr>
      <vt:lpstr>Předávací protokol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Pivovarová Lenka (MHMP, BEZ)</dc:creator>
  <cp:lastModifiedBy>Pivovarová Lenka (MHMP, RED)</cp:lastModifiedBy>
  <cp:lastPrinted>2020-04-14T13:18:43Z</cp:lastPrinted>
  <dcterms:created xsi:type="dcterms:W3CDTF">2020-03-23T10:28:46Z</dcterms:created>
  <dcterms:modified xsi:type="dcterms:W3CDTF">2020-04-14T13:22:06Z</dcterms:modified>
</cp:coreProperties>
</file>