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3" sheetId="2" r:id="rId2"/>
    <sheet name="List4" sheetId="3" r:id="rId3"/>
    <sheet name="List5" sheetId="4" r:id="rId4"/>
    <sheet name="List6" sheetId="5" r:id="rId5"/>
    <sheet name="List7" sheetId="6" r:id="rId6"/>
    <sheet name="List8" sheetId="7" r:id="rId7"/>
    <sheet name="List9" sheetId="8" r:id="rId8"/>
    <sheet name="List10" sheetId="9" r:id="rId9"/>
  </sheets>
  <definedNames>
    <definedName name="_xlnm.Print_Titles" localSheetId="0">'List1'!$A:$B,'List1'!$5:$6</definedName>
  </definedNames>
  <calcPr fullCalcOnLoad="1"/>
</workbook>
</file>

<file path=xl/sharedStrings.xml><?xml version="1.0" encoding="utf-8"?>
<sst xmlns="http://schemas.openxmlformats.org/spreadsheetml/2006/main" count="159" uniqueCount="159">
  <si>
    <t>Položka</t>
  </si>
  <si>
    <t>Název seskupení položek</t>
  </si>
  <si>
    <t>Soubor rozpočtů</t>
  </si>
  <si>
    <t>Praha 1</t>
  </si>
  <si>
    <t>Praha 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</si>
  <si>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</si>
  <si>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</si>
  <si>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</si>
  <si>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</si>
  <si>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</si>
  <si>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</si>
  <si>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</si>
  <si>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</si>
  <si>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</si>
  <si>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</si>
  <si>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</si>
  <si>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</si>
  <si>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</si>
  <si>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</si>
  <si>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</si>
  <si>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</si>
  <si>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</si>
  <si>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</si>
  <si>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</si>
  <si>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</si>
  <si>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</si>
  <si>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</si>
  <si>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</si>
  <si>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</si>
  <si>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</si>
  <si>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D.Chabry</t>
  </si>
  <si>
    <t>D.Měcholupy</t>
  </si>
  <si>
    <t>D.Počernice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</si>
  <si>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</si>
  <si>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</si>
  <si>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</si>
  <si>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</si>
  <si>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</si>
  <si>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</si>
  <si>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</si>
  <si>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</si>
  <si>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</si>
  <si>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</si>
  <si>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</si>
  <si>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</si>
  <si>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</si>
  <si>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</si>
  <si>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Př.Kopanina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</si>
  <si>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</si>
  <si>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</si>
  <si>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</si>
  <si>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</si>
  <si>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</si>
  <si>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</si>
  <si>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</si>
  <si>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</si>
  <si>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V.Chuchle</t>
  </si>
  <si>
    <t>Vinoř</t>
  </si>
  <si>
    <t>Zbraslav</t>
  </si>
  <si>
    <t>Zličín</t>
  </si>
  <si>
    <t>v. tis. Kč</t>
  </si>
  <si>
    <t>MČ hl.m.Prahy</t>
  </si>
  <si>
    <t>ROZPOČTOVÉ PŘÍJMY</t>
  </si>
  <si>
    <t>111X</t>
  </si>
  <si>
    <t>112X</t>
  </si>
  <si>
    <t>Daně z příjmů právnických osob</t>
  </si>
  <si>
    <t>Daň z přidané hodnoty</t>
  </si>
  <si>
    <t>133X</t>
  </si>
  <si>
    <t>134X</t>
  </si>
  <si>
    <t>151X</t>
  </si>
  <si>
    <t>Daně z majetku</t>
  </si>
  <si>
    <t>170X</t>
  </si>
  <si>
    <t>Ostatní daňové příjmy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</si>
  <si>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</si>
  <si>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</si>
  <si>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</si>
  <si>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</si>
  <si>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</si>
  <si>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</si>
  <si>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</si>
  <si>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</si>
  <si>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</si>
  <si>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</si>
  <si>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</si>
  <si>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222X</t>
  </si>
  <si>
    <t>231X</t>
  </si>
  <si>
    <t>232X</t>
  </si>
  <si>
    <t>Ostatní nedaňové příjmy</t>
  </si>
  <si>
    <t>NEDAŇOVÉ PŘÍJMY (součet za třídu 2)</t>
  </si>
  <si>
    <t>311X</t>
  </si>
  <si>
    <t>312X</t>
  </si>
  <si>
    <t>320X</t>
  </si>
  <si>
    <t>Příjmy z prodeje akcií a majetkových podílů</t>
  </si>
  <si>
    <t>KAPITÁLOVÉ PŘÍJMY (součet za třídu 3)</t>
  </si>
  <si>
    <t>VLASTNÍ PŘÍJMY (třídy 1+2+3)</t>
  </si>
  <si>
    <t>415X</t>
  </si>
  <si>
    <t>423X</t>
  </si>
  <si>
    <t>424X</t>
  </si>
  <si>
    <t>ÚHRN PŘÍJMŮ</t>
  </si>
  <si>
    <t>ROZPOČTOVÉ VÝDAJE</t>
  </si>
  <si>
    <t>5XXX</t>
  </si>
  <si>
    <t>Běžné výdaje</t>
  </si>
  <si>
    <t>6XXX</t>
  </si>
  <si>
    <t>Kapitálové výdaje</t>
  </si>
  <si>
    <t>ÚHRN VÝDAJŮ</t>
  </si>
  <si>
    <t>Rozdíl příjmů a výdajů</t>
  </si>
  <si>
    <t>FINANCOVÁNÍ</t>
  </si>
  <si>
    <t>Použití fin. prostředků vytvořených v min. letech</t>
  </si>
  <si>
    <t>Rezerva finančních prostředků</t>
  </si>
  <si>
    <t>Změna stavu krát. prostředků (součet)</t>
  </si>
  <si>
    <t>CELKEM FINANCOVÁNÍ</t>
  </si>
  <si>
    <t>KONTROLNÍ SOUČET</t>
  </si>
  <si>
    <t>Místní poplatky z vybraných činností a služeb</t>
  </si>
  <si>
    <t>135X</t>
  </si>
  <si>
    <t>Ostatní odvody z vybraných činností a služeb</t>
  </si>
  <si>
    <t>136X</t>
  </si>
  <si>
    <t>Správní poplatky</t>
  </si>
  <si>
    <t>234X</t>
  </si>
  <si>
    <t>Příjmy z využ.výhrad.práv k přírod.zdrojům</t>
  </si>
  <si>
    <t>24XX</t>
  </si>
  <si>
    <t>Přijaté splátky půjčených prostředků</t>
  </si>
  <si>
    <t>Ostatní kapitálové příjmy</t>
  </si>
  <si>
    <t>Aktivní krát. operace řízení likvidity - příjmy</t>
  </si>
  <si>
    <t>Aktivní krát. operace řízení likvidity - výdaje</t>
  </si>
  <si>
    <t xml:space="preserve">Daně z příjmů fyzických osob </t>
  </si>
  <si>
    <t>411X</t>
  </si>
  <si>
    <t>421X</t>
  </si>
  <si>
    <t>8XX1</t>
  </si>
  <si>
    <t>Vydané dluhopisy</t>
  </si>
  <si>
    <t>8XX2</t>
  </si>
  <si>
    <t>Uhrazené splátky vydaných dluhopisů</t>
  </si>
  <si>
    <t>8XX3</t>
  </si>
  <si>
    <t>Přijaté půjčené prostředky</t>
  </si>
  <si>
    <t>8XX4</t>
  </si>
  <si>
    <t>Uhrazené splátky přijatých půjčených prostř.</t>
  </si>
  <si>
    <t>8XX7</t>
  </si>
  <si>
    <t>8XX8</t>
  </si>
  <si>
    <t>Nerealizované kurzové rozdíly</t>
  </si>
  <si>
    <t>Přijaté vratky transf.a ost.příjmy z FV předch.let</t>
  </si>
  <si>
    <t>Příjmy z prodeje krátk.a drob.dlouhodobého majetku</t>
  </si>
  <si>
    <t>Zrušené daně ze zboží a služeb - obec</t>
  </si>
  <si>
    <t>Příjmy z prodeje dlouhodob.maj.(kromě drobného)</t>
  </si>
  <si>
    <t>Převody z vlast.fondů hosp.(podnikatelské) činnosti</t>
  </si>
  <si>
    <t>416X</t>
  </si>
  <si>
    <t>Neinvest. přijaté transfery od veř.rozp.ústř.úrovně</t>
  </si>
  <si>
    <t>Neinvest. přijaté transfery od obcí - RS</t>
  </si>
  <si>
    <t>Ostatní neinv.přijaté transfery od rozp. územní úrovně</t>
  </si>
  <si>
    <t>Neivest. přijaté transfery ze zahraničí</t>
  </si>
  <si>
    <t>Neinv.prijaté transfery ze stát. finančních aktiv</t>
  </si>
  <si>
    <t>Inv.přijaté transfery od veř.rozp.ústř.úrovně</t>
  </si>
  <si>
    <t>Inv. přijaté transfery ze zahraničí</t>
  </si>
  <si>
    <t>Inv. přijaté transfery ze státních finančních aktiv</t>
  </si>
  <si>
    <t>PŘIJATÉ TRANSFERY (součet za třídu 4)</t>
  </si>
  <si>
    <t>Bilance schválených rozpočtů MČ na rok 2009</t>
  </si>
  <si>
    <t>Poplatky a odvody v oblasti životního prostředí</t>
  </si>
  <si>
    <t>422X</t>
  </si>
  <si>
    <t>Inv. přijaté transfery od veř.rozp.územní úrovně - RS</t>
  </si>
  <si>
    <t>Ostaní investiční přijaté transfery od rozp.územní úr.</t>
  </si>
  <si>
    <t>Příloha č. 2 k usnesení ZHMP č. 27/53 ze dne 28.5.2009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</si>
</sst>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0"/>
    </font>
    <font>
      <i/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1" applyBorder="0">
      <alignment horizontal="right"/>
      <protection locked="0"/>
    </xf>
    <xf numFmtId="4" fontId="3" fillId="0" borderId="2" applyFill="0" applyBorder="0" applyProtection="0">
      <alignment horizontal="right"/>
    </xf>
    <xf numFmtId="4" fontId="1" fillId="0" borderId="1" applyBorder="0">
      <alignment horizontal="right"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right"/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2" borderId="7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/>
      <protection locked="0"/>
    </xf>
    <xf numFmtId="4" fontId="1" fillId="2" borderId="7" xfId="0" applyNumberFormat="1" applyFont="1" applyFill="1" applyBorder="1" applyAlignment="1" applyProtection="1">
      <alignment/>
      <protection locked="0"/>
    </xf>
    <xf numFmtId="4" fontId="1" fillId="2" borderId="8" xfId="0" applyNumberFormat="1" applyFont="1" applyFill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4" fontId="1" fillId="0" borderId="10" xfId="20" applyFont="1" applyBorder="1">
      <alignment horizontal="right"/>
      <protection/>
    </xf>
    <xf numFmtId="4" fontId="1" fillId="0" borderId="11" xfId="20" applyFont="1" applyBorder="1">
      <alignment horizontal="right"/>
      <protection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/>
      <protection locked="0"/>
    </xf>
    <xf numFmtId="4" fontId="1" fillId="0" borderId="7" xfId="20" applyFont="1" applyBorder="1">
      <alignment horizontal="right"/>
      <protection/>
    </xf>
    <xf numFmtId="4" fontId="1" fillId="0" borderId="7" xfId="20" applyFont="1" applyFill="1" applyBorder="1">
      <alignment horizontal="right"/>
      <protection/>
    </xf>
    <xf numFmtId="4" fontId="1" fillId="0" borderId="12" xfId="20" applyFont="1" applyBorder="1">
      <alignment horizontal="right"/>
      <protection/>
    </xf>
    <xf numFmtId="4" fontId="1" fillId="0" borderId="8" xfId="20" applyFont="1" applyFill="1" applyBorder="1">
      <alignment horizontal="right"/>
      <protection/>
    </xf>
    <xf numFmtId="0" fontId="1" fillId="0" borderId="9" xfId="0" applyFont="1" applyBorder="1" applyAlignment="1" applyProtection="1">
      <alignment horizontal="left"/>
      <protection locked="0"/>
    </xf>
    <xf numFmtId="4" fontId="1" fillId="0" borderId="6" xfId="20" applyFont="1" applyBorder="1">
      <alignment horizontal="right"/>
      <protection/>
    </xf>
    <xf numFmtId="4" fontId="1" fillId="0" borderId="13" xfId="20" applyFont="1" applyBorder="1">
      <alignment horizontal="right"/>
      <protection/>
    </xf>
    <xf numFmtId="4" fontId="1" fillId="0" borderId="8" xfId="20" applyFont="1" applyBorder="1">
      <alignment horizontal="right"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/>
      <protection locked="0"/>
    </xf>
    <xf numFmtId="4" fontId="3" fillId="2" borderId="10" xfId="20" applyFont="1" applyFill="1" applyBorder="1">
      <alignment horizontal="right"/>
      <protection/>
    </xf>
    <xf numFmtId="4" fontId="3" fillId="2" borderId="7" xfId="19" applyFont="1" applyFill="1" applyBorder="1" applyProtection="1">
      <alignment horizontal="right"/>
      <protection locked="0"/>
    </xf>
    <xf numFmtId="0" fontId="4" fillId="2" borderId="0" xfId="0" applyFont="1" applyFill="1" applyAlignment="1" applyProtection="1">
      <alignment/>
      <protection locked="0"/>
    </xf>
    <xf numFmtId="0" fontId="3" fillId="0" borderId="9" xfId="0" applyFont="1" applyBorder="1" applyAlignment="1" applyProtection="1">
      <alignment/>
      <protection locked="0"/>
    </xf>
    <xf numFmtId="4" fontId="3" fillId="0" borderId="8" xfId="19" applyFont="1" applyBorder="1" applyProtection="1">
      <alignment horizontal="right"/>
      <protection locked="0"/>
    </xf>
    <xf numFmtId="4" fontId="3" fillId="0" borderId="13" xfId="19" applyFont="1" applyBorder="1" applyProtection="1">
      <alignment horizontal="right"/>
      <protection locked="0"/>
    </xf>
    <xf numFmtId="4" fontId="1" fillId="0" borderId="7" xfId="18" applyFont="1" applyBorder="1" applyProtection="1">
      <alignment horizontal="right"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4" fontId="3" fillId="2" borderId="7" xfId="20" applyFont="1" applyFill="1" applyBorder="1">
      <alignment horizontal="right"/>
      <protection/>
    </xf>
    <xf numFmtId="4" fontId="3" fillId="2" borderId="14" xfId="19" applyFont="1" applyFill="1" applyBorder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0" fontId="5" fillId="2" borderId="7" xfId="0" applyFont="1" applyFill="1" applyBorder="1" applyAlignment="1" applyProtection="1">
      <alignment/>
      <protection locked="0"/>
    </xf>
    <xf numFmtId="4" fontId="3" fillId="2" borderId="12" xfId="20" applyFont="1" applyFill="1" applyBorder="1">
      <alignment horizontal="right"/>
      <protection/>
    </xf>
    <xf numFmtId="4" fontId="3" fillId="2" borderId="8" xfId="19" applyFont="1" applyFill="1" applyBorder="1" applyProtection="1">
      <alignment horizontal="right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Alignment="1" applyProtection="1">
      <alignment/>
      <protection locked="0"/>
    </xf>
    <xf numFmtId="4" fontId="3" fillId="3" borderId="7" xfId="19" applyFont="1" applyFill="1" applyBorder="1" applyProtection="1">
      <alignment horizontal="right"/>
      <protection locked="0"/>
    </xf>
    <xf numFmtId="0" fontId="3" fillId="3" borderId="0" xfId="0" applyFont="1" applyFill="1" applyAlignment="1" applyProtection="1">
      <alignment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/>
      <protection locked="0"/>
    </xf>
    <xf numFmtId="4" fontId="1" fillId="0" borderId="15" xfId="20" applyFont="1" applyBorder="1">
      <alignment horizontal="right"/>
      <protection/>
    </xf>
    <xf numFmtId="4" fontId="1" fillId="0" borderId="14" xfId="20" applyFont="1" applyBorder="1">
      <alignment horizontal="right"/>
      <protection/>
    </xf>
    <xf numFmtId="4" fontId="1" fillId="0" borderId="8" xfId="0" applyNumberFormat="1" applyFont="1" applyBorder="1" applyAlignment="1" applyProtection="1">
      <alignment/>
      <protection locked="0"/>
    </xf>
    <xf numFmtId="4" fontId="1" fillId="0" borderId="11" xfId="0" applyNumberFormat="1" applyFont="1" applyBorder="1" applyAlignment="1" applyProtection="1">
      <alignment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4" fontId="3" fillId="2" borderId="7" xfId="19" applyFont="1" applyFill="1" applyBorder="1" applyProtection="1">
      <alignment horizontal="right"/>
      <protection locked="0"/>
    </xf>
    <xf numFmtId="4" fontId="3" fillId="2" borderId="15" xfId="20" applyFont="1" applyFill="1" applyBorder="1">
      <alignment horizontal="right"/>
      <protection/>
    </xf>
    <xf numFmtId="4" fontId="3" fillId="2" borderId="14" xfId="19" applyFont="1" applyFill="1" applyBorder="1" applyProtection="1">
      <alignment horizontal="right"/>
      <protection locked="0"/>
    </xf>
    <xf numFmtId="4" fontId="3" fillId="3" borderId="7" xfId="20" applyFont="1" applyFill="1" applyBorder="1">
      <alignment horizontal="right"/>
      <protection/>
    </xf>
    <xf numFmtId="4" fontId="3" fillId="3" borderId="8" xfId="19" applyFont="1" applyFill="1" applyBorder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/>
      <protection locked="0"/>
    </xf>
    <xf numFmtId="4" fontId="6" fillId="0" borderId="10" xfId="20" applyFont="1" applyBorder="1">
      <alignment horizontal="right"/>
      <protection/>
    </xf>
    <xf numFmtId="0" fontId="6" fillId="0" borderId="0" xfId="0" applyFont="1" applyFill="1" applyAlignment="1" applyProtection="1">
      <alignment/>
      <protection locked="0"/>
    </xf>
    <xf numFmtId="4" fontId="6" fillId="0" borderId="10" xfId="20" applyFont="1" applyFill="1" applyBorder="1">
      <alignment horizontal="right"/>
      <protection/>
    </xf>
    <xf numFmtId="4" fontId="1" fillId="0" borderId="10" xfId="20" applyFont="1" applyFill="1" applyBorder="1">
      <alignment horizontal="right"/>
      <protection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 locked="0"/>
    </xf>
  </cellXfs>
  <cellStyles count="11">
    <cellStyle name="Normal" xfId="0"/>
    <cellStyle name="Currency [0]" xfId="15"/>
    <cellStyle name="Comma" xfId="16"/>
    <cellStyle name="Comma [0]" xfId="17"/>
    <cellStyle name="částky" xfId="18"/>
    <cellStyle name="částky_tlustě" xfId="19"/>
    <cellStyle name="částky_zamčené" xfId="20"/>
    <cellStyle name="Hyperlink" xfId="21"/>
    <cellStyle name="Currency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8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"/>
    </sheetView>
  </sheetViews>
  <sheetFormatPr defaultColWidth="9.125" defaultRowHeight="12.75"/>
  <cols>
    <col min="1" max="1" width="6.625" style="1" customWidth="1"/>
    <col min="2" max="2" width="38.625" style="2" customWidth="1"/>
    <col min="3" max="3" width="13.375" style="3" customWidth="1"/>
    <col min="4" max="4" width="9.75390625" style="18" customWidth="1"/>
    <col min="5" max="5" width="9.25390625" style="2" customWidth="1"/>
    <col min="6" max="6" width="9.00390625" style="2" customWidth="1"/>
    <col min="7" max="7" width="9.875" style="2" customWidth="1"/>
    <col min="8" max="8" width="8.75390625" style="2" customWidth="1"/>
    <col min="9" max="9" width="10.00390625" style="2" customWidth="1"/>
    <col min="10" max="10" width="8.75390625" style="2" customWidth="1"/>
    <col min="11" max="11" width="9.125" style="2" customWidth="1"/>
    <col min="12" max="12" width="8.75390625" style="2" customWidth="1"/>
    <col min="13" max="13" width="9.75390625" style="2" customWidth="1"/>
    <col min="14" max="14" width="9.625" style="2" customWidth="1"/>
    <col min="15" max="15" width="9.375" style="2" customWidth="1"/>
    <col min="16" max="16" width="9.25390625" style="2" customWidth="1"/>
    <col min="17" max="18" width="8.75390625" style="2" customWidth="1"/>
    <col min="19" max="19" width="8.625" style="2" customWidth="1"/>
    <col min="20" max="20" width="9.125" style="2" customWidth="1"/>
    <col min="21" max="21" width="8.875" style="2" customWidth="1"/>
    <col min="22" max="22" width="8.25390625" style="2" customWidth="1"/>
    <col min="23" max="23" width="8.75390625" style="2" customWidth="1"/>
    <col min="24" max="24" width="8.125" style="2" customWidth="1"/>
    <col min="25" max="25" width="8.25390625" style="2" customWidth="1"/>
    <col min="26" max="26" width="8.625" style="2" customWidth="1"/>
    <col min="27" max="27" width="7.25390625" style="2" customWidth="1"/>
    <col min="28" max="28" width="9.625" style="2" customWidth="1"/>
    <col min="29" max="29" width="7.875" style="2" customWidth="1"/>
    <col min="30" max="30" width="8.25390625" style="2" customWidth="1"/>
    <col min="31" max="31" width="8.75390625" style="2" customWidth="1"/>
    <col min="32" max="32" width="11.125" style="2" customWidth="1"/>
    <col min="33" max="33" width="10.375" style="2" customWidth="1"/>
    <col min="34" max="34" width="7.625" style="2" customWidth="1"/>
    <col min="35" max="35" width="8.875" style="2" customWidth="1"/>
    <col min="36" max="36" width="7.875" style="2" customWidth="1"/>
    <col min="37" max="38" width="8.375" style="2" customWidth="1"/>
    <col min="39" max="39" width="8.25390625" style="2" customWidth="1"/>
    <col min="40" max="40" width="8.75390625" style="2" customWidth="1"/>
    <col min="41" max="41" width="8.375" style="2" customWidth="1"/>
    <col min="42" max="42" width="7.75390625" style="2" customWidth="1"/>
    <col min="43" max="43" width="8.00390625" style="2" customWidth="1"/>
    <col min="44" max="45" width="8.125" style="2" customWidth="1"/>
    <col min="46" max="46" width="7.375" style="2" customWidth="1"/>
    <col min="47" max="47" width="8.125" style="2" customWidth="1"/>
    <col min="48" max="48" width="10.375" style="2" customWidth="1"/>
    <col min="49" max="49" width="8.00390625" style="2" customWidth="1"/>
    <col min="50" max="50" width="8.125" style="2" customWidth="1"/>
    <col min="51" max="52" width="7.625" style="2" customWidth="1"/>
    <col min="53" max="53" width="8.75390625" style="2" customWidth="1"/>
    <col min="54" max="54" width="9.375" style="2" customWidth="1"/>
    <col min="55" max="55" width="8.125" style="2" customWidth="1"/>
    <col min="56" max="56" width="7.625" style="2" customWidth="1"/>
    <col min="57" max="57" width="9.125" style="2" customWidth="1"/>
    <col min="58" max="58" width="7.75390625" style="2" customWidth="1"/>
    <col min="59" max="59" width="7.875" style="2" customWidth="1"/>
    <col min="60" max="60" width="8.125" style="2" customWidth="1"/>
    <col min="61" max="16384" width="11.75390625" style="4" customWidth="1"/>
  </cols>
  <sheetData>
    <row r="1" spans="1:64" ht="15.75">
      <c r="A1" s="4"/>
      <c r="B1" s="78" t="s">
        <v>158</v>
      </c>
      <c r="C1" s="4"/>
      <c r="D1" s="4"/>
      <c r="E1" s="1"/>
      <c r="F1" s="77"/>
      <c r="G1" s="3"/>
      <c r="H1" s="3"/>
      <c r="BI1" s="2"/>
      <c r="BJ1" s="2"/>
      <c r="BK1" s="2"/>
      <c r="BL1" s="2"/>
    </row>
    <row r="2" spans="2:4" ht="12">
      <c r="B2" s="70"/>
      <c r="D2" s="3"/>
    </row>
    <row r="3" spans="1:4" ht="15.75">
      <c r="A3" s="5" t="s">
        <v>153</v>
      </c>
      <c r="B3"/>
      <c r="D3" s="3"/>
    </row>
    <row r="4" spans="2:4" ht="12.75" customHeight="1">
      <c r="B4" s="6"/>
      <c r="D4" s="3"/>
    </row>
    <row r="5" spans="1:60" ht="12.75">
      <c r="A5" s="7" t="s">
        <v>0</v>
      </c>
      <c r="B5" s="7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9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8" t="s">
        <v>17</v>
      </c>
      <c r="S5" s="8" t="s">
        <v>18</v>
      </c>
      <c r="T5" s="8" t="s">
        <v>19</v>
      </c>
      <c r="U5" s="8" t="s">
        <v>20</v>
      </c>
      <c r="V5" s="8" t="s">
        <v>21</v>
      </c>
      <c r="W5" s="8" t="s">
        <v>22</v>
      </c>
      <c r="X5" s="8" t="s">
        <v>23</v>
      </c>
      <c r="Y5" s="8" t="s">
        <v>24</v>
      </c>
      <c r="Z5" s="8" t="s">
        <v>25</v>
      </c>
      <c r="AA5" s="8" t="s">
        <v>26</v>
      </c>
      <c r="AB5" s="8" t="s">
        <v>27</v>
      </c>
      <c r="AC5" s="8" t="s">
        <v>28</v>
      </c>
      <c r="AD5" s="8" t="s">
        <v>29</v>
      </c>
      <c r="AE5" s="8" t="s">
        <v>30</v>
      </c>
      <c r="AF5" s="8" t="s">
        <v>31</v>
      </c>
      <c r="AG5" s="8" t="s">
        <v>32</v>
      </c>
      <c r="AH5" s="8" t="s">
        <v>33</v>
      </c>
      <c r="AI5" s="8" t="s">
        <v>34</v>
      </c>
      <c r="AJ5" s="8" t="s">
        <v>35</v>
      </c>
      <c r="AK5" s="8" t="s">
        <v>36</v>
      </c>
      <c r="AL5" s="8" t="s">
        <v>37</v>
      </c>
      <c r="AM5" s="8" t="s">
        <v>38</v>
      </c>
      <c r="AN5" s="8" t="s">
        <v>39</v>
      </c>
      <c r="AO5" s="8" t="s">
        <v>40</v>
      </c>
      <c r="AP5" s="8" t="s">
        <v>41</v>
      </c>
      <c r="AQ5" s="8" t="s">
        <v>42</v>
      </c>
      <c r="AR5" s="8" t="s">
        <v>43</v>
      </c>
      <c r="AS5" s="8" t="s">
        <v>44</v>
      </c>
      <c r="AT5" s="8" t="s">
        <v>45</v>
      </c>
      <c r="AU5" s="8" t="s">
        <v>46</v>
      </c>
      <c r="AV5" s="8" t="s">
        <v>47</v>
      </c>
      <c r="AW5" s="8" t="s">
        <v>48</v>
      </c>
      <c r="AX5" s="8" t="s">
        <v>49</v>
      </c>
      <c r="AY5" s="8" t="s">
        <v>50</v>
      </c>
      <c r="AZ5" s="8" t="s">
        <v>51</v>
      </c>
      <c r="BA5" s="8" t="s">
        <v>52</v>
      </c>
      <c r="BB5" s="8" t="s">
        <v>53</v>
      </c>
      <c r="BC5" s="8" t="s">
        <v>54</v>
      </c>
      <c r="BD5" s="8" t="s">
        <v>55</v>
      </c>
      <c r="BE5" s="8" t="s">
        <v>56</v>
      </c>
      <c r="BF5" s="8" t="s">
        <v>57</v>
      </c>
      <c r="BG5" s="8" t="s">
        <v>58</v>
      </c>
      <c r="BH5" s="8" t="s">
        <v>59</v>
      </c>
    </row>
    <row r="6" spans="1:60" ht="12.75" thickBot="1">
      <c r="A6" s="10"/>
      <c r="B6" s="11" t="s">
        <v>60</v>
      </c>
      <c r="C6" s="12" t="s">
        <v>61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3">
        <v>7</v>
      </c>
      <c r="K6" s="12">
        <v>8</v>
      </c>
      <c r="L6" s="12">
        <v>9</v>
      </c>
      <c r="M6" s="12">
        <v>10</v>
      </c>
      <c r="N6" s="12">
        <v>11</v>
      </c>
      <c r="O6" s="12">
        <v>12</v>
      </c>
      <c r="P6" s="12">
        <v>13</v>
      </c>
      <c r="Q6" s="12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12">
        <v>20</v>
      </c>
      <c r="X6" s="12">
        <v>21</v>
      </c>
      <c r="Y6" s="12">
        <v>22</v>
      </c>
      <c r="Z6" s="12">
        <v>23</v>
      </c>
      <c r="AA6" s="12">
        <v>24</v>
      </c>
      <c r="AB6" s="12">
        <v>25</v>
      </c>
      <c r="AC6" s="12">
        <v>26</v>
      </c>
      <c r="AD6" s="12">
        <v>27</v>
      </c>
      <c r="AE6" s="12">
        <v>28</v>
      </c>
      <c r="AF6" s="12">
        <v>29</v>
      </c>
      <c r="AG6" s="12">
        <v>30</v>
      </c>
      <c r="AH6" s="12">
        <v>31</v>
      </c>
      <c r="AI6" s="12">
        <v>32</v>
      </c>
      <c r="AJ6" s="12">
        <v>33</v>
      </c>
      <c r="AK6" s="12">
        <v>34</v>
      </c>
      <c r="AL6" s="12">
        <v>35</v>
      </c>
      <c r="AM6" s="12">
        <v>36</v>
      </c>
      <c r="AN6" s="12">
        <v>37</v>
      </c>
      <c r="AO6" s="12">
        <v>38</v>
      </c>
      <c r="AP6" s="12">
        <v>39</v>
      </c>
      <c r="AQ6" s="12">
        <v>40</v>
      </c>
      <c r="AR6" s="12">
        <v>41</v>
      </c>
      <c r="AS6" s="12">
        <v>42</v>
      </c>
      <c r="AT6" s="12">
        <v>43</v>
      </c>
      <c r="AU6" s="12">
        <v>44</v>
      </c>
      <c r="AV6" s="12">
        <v>45</v>
      </c>
      <c r="AW6" s="12">
        <v>46</v>
      </c>
      <c r="AX6" s="12">
        <v>47</v>
      </c>
      <c r="AY6" s="12">
        <v>48</v>
      </c>
      <c r="AZ6" s="12">
        <v>49</v>
      </c>
      <c r="BA6" s="12">
        <v>50</v>
      </c>
      <c r="BB6" s="12">
        <v>51</v>
      </c>
      <c r="BC6" s="12">
        <v>52</v>
      </c>
      <c r="BD6" s="12">
        <v>53</v>
      </c>
      <c r="BE6" s="12">
        <v>54</v>
      </c>
      <c r="BF6" s="12">
        <v>55</v>
      </c>
      <c r="BG6" s="12">
        <v>56</v>
      </c>
      <c r="BH6" s="12">
        <v>57</v>
      </c>
    </row>
    <row r="7" spans="1:60" ht="12.75" thickBot="1">
      <c r="A7" s="14"/>
      <c r="B7" s="15" t="s">
        <v>62</v>
      </c>
      <c r="C7" s="16"/>
      <c r="D7" s="16"/>
      <c r="E7" s="16"/>
      <c r="F7" s="16"/>
      <c r="G7" s="16"/>
      <c r="H7" s="16"/>
      <c r="I7" s="16"/>
      <c r="J7" s="17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</row>
    <row r="8" spans="1:60" ht="12">
      <c r="A8" s="18" t="s">
        <v>63</v>
      </c>
      <c r="B8" s="19" t="s">
        <v>124</v>
      </c>
      <c r="C8" s="20">
        <f aca="true" t="shared" si="0" ref="C8:C18">SUM(D8:BH8)</f>
        <v>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ht="12">
      <c r="A9" s="22" t="s">
        <v>64</v>
      </c>
      <c r="B9" s="19" t="s">
        <v>65</v>
      </c>
      <c r="C9" s="20">
        <f t="shared" si="0"/>
        <v>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</row>
    <row r="10" spans="1:60" ht="12">
      <c r="A10" s="22">
        <v>1211</v>
      </c>
      <c r="B10" s="19" t="s">
        <v>66</v>
      </c>
      <c r="C10" s="20">
        <f t="shared" si="0"/>
        <v>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</row>
    <row r="11" spans="1:60" ht="12">
      <c r="A11" s="22">
        <v>1219</v>
      </c>
      <c r="B11" s="19" t="s">
        <v>140</v>
      </c>
      <c r="C11" s="20">
        <f t="shared" si="0"/>
        <v>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</row>
    <row r="12" spans="1:60" ht="12">
      <c r="A12" s="22" t="s">
        <v>67</v>
      </c>
      <c r="B12" s="19" t="s">
        <v>154</v>
      </c>
      <c r="C12" s="20">
        <f t="shared" si="0"/>
        <v>132</v>
      </c>
      <c r="D12" s="20">
        <v>4</v>
      </c>
      <c r="E12" s="20"/>
      <c r="F12" s="20"/>
      <c r="G12" s="20">
        <v>13</v>
      </c>
      <c r="H12" s="20">
        <v>5</v>
      </c>
      <c r="I12" s="20"/>
      <c r="J12" s="20">
        <v>7</v>
      </c>
      <c r="K12" s="20"/>
      <c r="L12" s="20"/>
      <c r="M12" s="20"/>
      <c r="N12" s="20"/>
      <c r="O12" s="20"/>
      <c r="P12" s="20">
        <v>42</v>
      </c>
      <c r="Q12" s="20">
        <v>3</v>
      </c>
      <c r="R12" s="20">
        <v>10</v>
      </c>
      <c r="S12" s="20"/>
      <c r="T12" s="20">
        <v>2</v>
      </c>
      <c r="U12" s="20">
        <v>2</v>
      </c>
      <c r="V12" s="20">
        <v>5</v>
      </c>
      <c r="W12" s="20">
        <v>3</v>
      </c>
      <c r="X12" s="20"/>
      <c r="Y12" s="20">
        <v>10</v>
      </c>
      <c r="Z12" s="20"/>
      <c r="AA12" s="20"/>
      <c r="AB12" s="20"/>
      <c r="AC12" s="20"/>
      <c r="AD12" s="20">
        <v>3</v>
      </c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>
        <v>1</v>
      </c>
      <c r="AP12" s="20"/>
      <c r="AQ12" s="20"/>
      <c r="AR12" s="20"/>
      <c r="AS12" s="20"/>
      <c r="AT12" s="20"/>
      <c r="AU12" s="20"/>
      <c r="AV12" s="20"/>
      <c r="AW12" s="20">
        <v>20</v>
      </c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>
        <v>2</v>
      </c>
    </row>
    <row r="13" spans="1:60" ht="12">
      <c r="A13" s="22" t="s">
        <v>68</v>
      </c>
      <c r="B13" s="19" t="s">
        <v>112</v>
      </c>
      <c r="C13" s="20">
        <f t="shared" si="0"/>
        <v>472259.5</v>
      </c>
      <c r="D13" s="20">
        <v>122100</v>
      </c>
      <c r="E13" s="20">
        <v>24300</v>
      </c>
      <c r="F13" s="20">
        <v>28200</v>
      </c>
      <c r="G13" s="20">
        <v>47000</v>
      </c>
      <c r="H13" s="20">
        <v>28370</v>
      </c>
      <c r="I13" s="20">
        <v>25700</v>
      </c>
      <c r="J13" s="20">
        <v>26750</v>
      </c>
      <c r="K13" s="20">
        <v>31350</v>
      </c>
      <c r="L13" s="20">
        <v>17600</v>
      </c>
      <c r="M13" s="20">
        <v>31950</v>
      </c>
      <c r="N13" s="20">
        <v>14510</v>
      </c>
      <c r="O13" s="20">
        <v>10493</v>
      </c>
      <c r="P13" s="20">
        <v>10820</v>
      </c>
      <c r="Q13" s="20">
        <v>9400</v>
      </c>
      <c r="R13" s="20">
        <v>8370</v>
      </c>
      <c r="S13" s="20">
        <v>2368</v>
      </c>
      <c r="T13" s="20">
        <v>4522</v>
      </c>
      <c r="U13" s="20">
        <v>3144</v>
      </c>
      <c r="V13" s="20">
        <v>1100</v>
      </c>
      <c r="W13" s="20">
        <v>3605</v>
      </c>
      <c r="X13" s="20">
        <v>1345</v>
      </c>
      <c r="Y13" s="20">
        <v>1980</v>
      </c>
      <c r="Z13" s="20">
        <v>325</v>
      </c>
      <c r="AA13" s="20">
        <v>75</v>
      </c>
      <c r="AB13" s="20">
        <v>130</v>
      </c>
      <c r="AC13" s="20">
        <v>2250</v>
      </c>
      <c r="AD13" s="20">
        <v>463</v>
      </c>
      <c r="AE13" s="20">
        <v>750</v>
      </c>
      <c r="AF13" s="20">
        <v>555</v>
      </c>
      <c r="AG13" s="20">
        <v>526</v>
      </c>
      <c r="AH13" s="20">
        <v>497</v>
      </c>
      <c r="AI13" s="20">
        <v>555</v>
      </c>
      <c r="AJ13" s="20">
        <v>90</v>
      </c>
      <c r="AK13" s="20">
        <v>230</v>
      </c>
      <c r="AL13" s="20">
        <v>40</v>
      </c>
      <c r="AM13" s="20">
        <v>58.7</v>
      </c>
      <c r="AN13" s="20">
        <v>905</v>
      </c>
      <c r="AO13" s="20">
        <v>1703</v>
      </c>
      <c r="AP13" s="20">
        <v>112</v>
      </c>
      <c r="AQ13" s="20">
        <v>119</v>
      </c>
      <c r="AR13" s="20">
        <v>180</v>
      </c>
      <c r="AS13" s="20">
        <v>135</v>
      </c>
      <c r="AT13" s="20">
        <v>124</v>
      </c>
      <c r="AU13" s="20">
        <v>380</v>
      </c>
      <c r="AV13" s="20">
        <v>91</v>
      </c>
      <c r="AW13" s="20">
        <v>1050</v>
      </c>
      <c r="AX13" s="20">
        <v>251.8</v>
      </c>
      <c r="AY13" s="20">
        <v>346</v>
      </c>
      <c r="AZ13" s="20">
        <v>750</v>
      </c>
      <c r="BA13" s="20">
        <v>182</v>
      </c>
      <c r="BB13" s="20">
        <v>226</v>
      </c>
      <c r="BC13" s="20">
        <v>420</v>
      </c>
      <c r="BD13" s="20">
        <v>90</v>
      </c>
      <c r="BE13" s="20">
        <v>365</v>
      </c>
      <c r="BF13" s="20">
        <v>630</v>
      </c>
      <c r="BG13" s="20">
        <v>1305</v>
      </c>
      <c r="BH13" s="20">
        <v>1373</v>
      </c>
    </row>
    <row r="14" spans="1:60" ht="12">
      <c r="A14" s="22" t="s">
        <v>113</v>
      </c>
      <c r="B14" s="19" t="s">
        <v>114</v>
      </c>
      <c r="C14" s="20">
        <f t="shared" si="0"/>
        <v>108163</v>
      </c>
      <c r="D14" s="20">
        <v>5500</v>
      </c>
      <c r="E14" s="20">
        <v>12000</v>
      </c>
      <c r="F14" s="20">
        <v>9300</v>
      </c>
      <c r="G14" s="20">
        <v>13000</v>
      </c>
      <c r="H14" s="20">
        <v>10250</v>
      </c>
      <c r="I14" s="20">
        <v>6000</v>
      </c>
      <c r="J14" s="20">
        <v>7000</v>
      </c>
      <c r="K14" s="20">
        <v>12000</v>
      </c>
      <c r="L14" s="20">
        <v>1400</v>
      </c>
      <c r="M14" s="20">
        <v>11000</v>
      </c>
      <c r="N14" s="20">
        <v>6100</v>
      </c>
      <c r="O14" s="20">
        <v>1200</v>
      </c>
      <c r="P14" s="20">
        <v>2600</v>
      </c>
      <c r="Q14" s="20">
        <v>4215</v>
      </c>
      <c r="R14" s="20"/>
      <c r="S14" s="20"/>
      <c r="T14" s="20"/>
      <c r="U14" s="20">
        <v>700</v>
      </c>
      <c r="V14" s="20">
        <v>20</v>
      </c>
      <c r="W14" s="20">
        <v>1100</v>
      </c>
      <c r="X14" s="20"/>
      <c r="Y14" s="20">
        <v>950</v>
      </c>
      <c r="Z14" s="20">
        <v>55</v>
      </c>
      <c r="AA14" s="20"/>
      <c r="AB14" s="20">
        <v>60</v>
      </c>
      <c r="AC14" s="20">
        <v>340</v>
      </c>
      <c r="AD14" s="20">
        <v>200</v>
      </c>
      <c r="AE14" s="20">
        <v>40</v>
      </c>
      <c r="AF14" s="20">
        <v>200</v>
      </c>
      <c r="AG14" s="20">
        <v>40</v>
      </c>
      <c r="AH14" s="20">
        <v>300</v>
      </c>
      <c r="AI14" s="20">
        <v>25</v>
      </c>
      <c r="AJ14" s="20"/>
      <c r="AK14" s="20">
        <v>20</v>
      </c>
      <c r="AL14" s="20">
        <v>5</v>
      </c>
      <c r="AM14" s="20"/>
      <c r="AN14" s="20">
        <v>423</v>
      </c>
      <c r="AO14" s="20">
        <v>800</v>
      </c>
      <c r="AP14" s="20">
        <v>40</v>
      </c>
      <c r="AQ14" s="20"/>
      <c r="AR14" s="20">
        <v>70</v>
      </c>
      <c r="AS14" s="20">
        <v>5</v>
      </c>
      <c r="AT14" s="20">
        <v>8</v>
      </c>
      <c r="AU14" s="20">
        <v>20</v>
      </c>
      <c r="AV14" s="20"/>
      <c r="AW14" s="20">
        <v>140</v>
      </c>
      <c r="AX14" s="20">
        <v>55</v>
      </c>
      <c r="AY14" s="20">
        <v>70</v>
      </c>
      <c r="AZ14" s="20"/>
      <c r="BA14" s="20">
        <v>150</v>
      </c>
      <c r="BB14" s="20">
        <v>32</v>
      </c>
      <c r="BC14" s="20"/>
      <c r="BD14" s="20"/>
      <c r="BE14" s="20">
        <v>5</v>
      </c>
      <c r="BF14" s="20">
        <v>100</v>
      </c>
      <c r="BG14" s="20"/>
      <c r="BH14" s="20">
        <v>625</v>
      </c>
    </row>
    <row r="15" spans="1:60" ht="12">
      <c r="A15" s="22" t="s">
        <v>115</v>
      </c>
      <c r="B15" s="19" t="s">
        <v>116</v>
      </c>
      <c r="C15" s="20">
        <f t="shared" si="0"/>
        <v>277605.6</v>
      </c>
      <c r="D15" s="20">
        <v>22000</v>
      </c>
      <c r="E15" s="20">
        <v>20000</v>
      </c>
      <c r="F15" s="20">
        <v>20000</v>
      </c>
      <c r="G15" s="20">
        <v>31410</v>
      </c>
      <c r="H15" s="20">
        <v>23000</v>
      </c>
      <c r="I15" s="20">
        <v>19000</v>
      </c>
      <c r="J15" s="20">
        <v>14600</v>
      </c>
      <c r="K15" s="20">
        <v>15175</v>
      </c>
      <c r="L15" s="20">
        <v>9600.3</v>
      </c>
      <c r="M15" s="20">
        <v>21000</v>
      </c>
      <c r="N15" s="20">
        <v>13000</v>
      </c>
      <c r="O15" s="20">
        <v>7814</v>
      </c>
      <c r="P15" s="20">
        <v>11800</v>
      </c>
      <c r="Q15" s="20">
        <v>7475.5</v>
      </c>
      <c r="R15" s="20">
        <v>8250</v>
      </c>
      <c r="S15" s="20">
        <v>3400</v>
      </c>
      <c r="T15" s="20">
        <v>3563</v>
      </c>
      <c r="U15" s="20">
        <v>3062</v>
      </c>
      <c r="V15" s="20">
        <v>2000</v>
      </c>
      <c r="W15" s="20">
        <v>5500</v>
      </c>
      <c r="X15" s="20">
        <v>2300</v>
      </c>
      <c r="Y15" s="20">
        <v>2922.3</v>
      </c>
      <c r="Z15" s="20">
        <v>85</v>
      </c>
      <c r="AA15" s="20">
        <v>10</v>
      </c>
      <c r="AB15" s="20">
        <v>74.5</v>
      </c>
      <c r="AC15" s="20">
        <v>1550</v>
      </c>
      <c r="AD15" s="20">
        <v>500</v>
      </c>
      <c r="AE15" s="20">
        <v>280</v>
      </c>
      <c r="AF15" s="20">
        <v>500</v>
      </c>
      <c r="AG15" s="20">
        <v>300</v>
      </c>
      <c r="AH15" s="20">
        <v>250</v>
      </c>
      <c r="AI15" s="20">
        <v>250</v>
      </c>
      <c r="AJ15" s="20">
        <v>30</v>
      </c>
      <c r="AK15" s="20">
        <v>100</v>
      </c>
      <c r="AL15" s="20">
        <v>22</v>
      </c>
      <c r="AM15" s="20">
        <v>15</v>
      </c>
      <c r="AN15" s="20">
        <v>680</v>
      </c>
      <c r="AO15" s="20">
        <v>2000</v>
      </c>
      <c r="AP15" s="20">
        <v>70</v>
      </c>
      <c r="AQ15" s="20">
        <v>129</v>
      </c>
      <c r="AR15" s="20">
        <v>30</v>
      </c>
      <c r="AS15" s="20">
        <v>70</v>
      </c>
      <c r="AT15" s="20">
        <v>40</v>
      </c>
      <c r="AU15" s="20">
        <v>230</v>
      </c>
      <c r="AV15" s="20">
        <v>7</v>
      </c>
      <c r="AW15" s="20">
        <v>740</v>
      </c>
      <c r="AX15" s="20">
        <v>190</v>
      </c>
      <c r="AY15" s="20">
        <v>50</v>
      </c>
      <c r="AZ15" s="20">
        <v>264</v>
      </c>
      <c r="BA15" s="20">
        <v>90</v>
      </c>
      <c r="BB15" s="20">
        <v>270</v>
      </c>
      <c r="BC15" s="20">
        <v>110</v>
      </c>
      <c r="BD15" s="20">
        <v>80</v>
      </c>
      <c r="BE15" s="20">
        <v>60</v>
      </c>
      <c r="BF15" s="20">
        <v>300</v>
      </c>
      <c r="BG15" s="20">
        <v>750</v>
      </c>
      <c r="BH15" s="20">
        <v>607</v>
      </c>
    </row>
    <row r="16" spans="1:60" ht="12">
      <c r="A16" s="22" t="s">
        <v>69</v>
      </c>
      <c r="B16" s="19" t="s">
        <v>70</v>
      </c>
      <c r="C16" s="20">
        <f t="shared" si="0"/>
        <v>414560.5</v>
      </c>
      <c r="D16" s="20">
        <v>18700</v>
      </c>
      <c r="E16" s="20">
        <v>14000</v>
      </c>
      <c r="F16" s="20">
        <v>17800</v>
      </c>
      <c r="G16" s="20">
        <v>40000</v>
      </c>
      <c r="H16" s="20">
        <v>32000</v>
      </c>
      <c r="I16" s="20">
        <v>33000</v>
      </c>
      <c r="J16" s="20">
        <v>10000</v>
      </c>
      <c r="K16" s="20">
        <v>27000</v>
      </c>
      <c r="L16" s="20">
        <v>21000</v>
      </c>
      <c r="M16" s="20">
        <v>34000</v>
      </c>
      <c r="N16" s="20">
        <v>15900</v>
      </c>
      <c r="O16" s="20">
        <v>12500</v>
      </c>
      <c r="P16" s="20">
        <v>16500</v>
      </c>
      <c r="Q16" s="20">
        <v>10000</v>
      </c>
      <c r="R16" s="20">
        <v>12300</v>
      </c>
      <c r="S16" s="20">
        <v>5000</v>
      </c>
      <c r="T16" s="20">
        <v>4400</v>
      </c>
      <c r="U16" s="20">
        <v>8700</v>
      </c>
      <c r="V16" s="20">
        <v>3600</v>
      </c>
      <c r="W16" s="20">
        <v>12000</v>
      </c>
      <c r="X16" s="20">
        <v>2800</v>
      </c>
      <c r="Y16" s="20">
        <v>5500</v>
      </c>
      <c r="Z16" s="20">
        <v>2200</v>
      </c>
      <c r="AA16" s="20">
        <v>330</v>
      </c>
      <c r="AB16" s="20">
        <v>850</v>
      </c>
      <c r="AC16" s="20">
        <v>5300</v>
      </c>
      <c r="AD16" s="20">
        <v>1850</v>
      </c>
      <c r="AE16" s="20">
        <v>2100</v>
      </c>
      <c r="AF16" s="20">
        <v>2900</v>
      </c>
      <c r="AG16" s="20">
        <v>900</v>
      </c>
      <c r="AH16" s="20">
        <v>1000</v>
      </c>
      <c r="AI16" s="20">
        <v>1360</v>
      </c>
      <c r="AJ16" s="20">
        <v>480</v>
      </c>
      <c r="AK16" s="20">
        <v>1000</v>
      </c>
      <c r="AL16" s="20">
        <v>380</v>
      </c>
      <c r="AM16" s="20">
        <v>530</v>
      </c>
      <c r="AN16" s="20">
        <v>3500</v>
      </c>
      <c r="AO16" s="20">
        <v>4400</v>
      </c>
      <c r="AP16" s="20">
        <v>1600</v>
      </c>
      <c r="AQ16" s="20">
        <v>280</v>
      </c>
      <c r="AR16" s="20">
        <v>550</v>
      </c>
      <c r="AS16" s="20">
        <v>1200</v>
      </c>
      <c r="AT16" s="20">
        <v>360</v>
      </c>
      <c r="AU16" s="20">
        <v>1100</v>
      </c>
      <c r="AV16" s="20">
        <v>450</v>
      </c>
      <c r="AW16" s="20">
        <v>2500</v>
      </c>
      <c r="AX16" s="20">
        <v>2100</v>
      </c>
      <c r="AY16" s="20">
        <v>1500</v>
      </c>
      <c r="AZ16" s="20">
        <v>1680</v>
      </c>
      <c r="BA16" s="20">
        <v>850.5</v>
      </c>
      <c r="BB16" s="20">
        <v>3700</v>
      </c>
      <c r="BC16" s="20">
        <v>560</v>
      </c>
      <c r="BD16" s="20">
        <v>700</v>
      </c>
      <c r="BE16" s="20">
        <v>1200</v>
      </c>
      <c r="BF16" s="20">
        <v>1650</v>
      </c>
      <c r="BG16" s="20">
        <v>3300</v>
      </c>
      <c r="BH16" s="20">
        <v>3500</v>
      </c>
    </row>
    <row r="17" spans="1:60" ht="12.75" thickBot="1">
      <c r="A17" s="22" t="s">
        <v>71</v>
      </c>
      <c r="B17" s="19" t="s">
        <v>72</v>
      </c>
      <c r="C17" s="20">
        <f t="shared" si="0"/>
        <v>0</v>
      </c>
      <c r="D17" s="20"/>
      <c r="E17" s="20"/>
      <c r="F17" s="20"/>
      <c r="G17" s="20"/>
      <c r="H17" s="20"/>
      <c r="I17" s="20"/>
      <c r="J17" s="21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</row>
    <row r="18" spans="1:60" ht="15.75" customHeight="1" thickBot="1">
      <c r="A18" s="23"/>
      <c r="B18" s="24" t="s">
        <v>73</v>
      </c>
      <c r="C18" s="27">
        <f t="shared" si="0"/>
        <v>1272720.6</v>
      </c>
      <c r="D18" s="26">
        <f aca="true" t="shared" si="1" ref="D18:AI18">SUM(D8:D17)</f>
        <v>168304</v>
      </c>
      <c r="E18" s="26">
        <f t="shared" si="1"/>
        <v>70300</v>
      </c>
      <c r="F18" s="26">
        <f t="shared" si="1"/>
        <v>75300</v>
      </c>
      <c r="G18" s="26">
        <f t="shared" si="1"/>
        <v>131423</v>
      </c>
      <c r="H18" s="26">
        <f t="shared" si="1"/>
        <v>93625</v>
      </c>
      <c r="I18" s="26">
        <f t="shared" si="1"/>
        <v>83700</v>
      </c>
      <c r="J18" s="28">
        <f t="shared" si="1"/>
        <v>58357</v>
      </c>
      <c r="K18" s="26">
        <f t="shared" si="1"/>
        <v>85525</v>
      </c>
      <c r="L18" s="26">
        <f t="shared" si="1"/>
        <v>49600.3</v>
      </c>
      <c r="M18" s="26">
        <f t="shared" si="1"/>
        <v>97950</v>
      </c>
      <c r="N18" s="26">
        <f t="shared" si="1"/>
        <v>49510</v>
      </c>
      <c r="O18" s="26">
        <f t="shared" si="1"/>
        <v>32007</v>
      </c>
      <c r="P18" s="26">
        <f t="shared" si="1"/>
        <v>41762</v>
      </c>
      <c r="Q18" s="26">
        <f t="shared" si="1"/>
        <v>31093.5</v>
      </c>
      <c r="R18" s="26">
        <f t="shared" si="1"/>
        <v>28930</v>
      </c>
      <c r="S18" s="26">
        <f t="shared" si="1"/>
        <v>10768</v>
      </c>
      <c r="T18" s="26">
        <f t="shared" si="1"/>
        <v>12487</v>
      </c>
      <c r="U18" s="26">
        <f t="shared" si="1"/>
        <v>15608</v>
      </c>
      <c r="V18" s="26">
        <f t="shared" si="1"/>
        <v>6725</v>
      </c>
      <c r="W18" s="26">
        <f t="shared" si="1"/>
        <v>22208</v>
      </c>
      <c r="X18" s="26">
        <f t="shared" si="1"/>
        <v>6445</v>
      </c>
      <c r="Y18" s="26">
        <f t="shared" si="1"/>
        <v>11362.3</v>
      </c>
      <c r="Z18" s="26">
        <f t="shared" si="1"/>
        <v>2665</v>
      </c>
      <c r="AA18" s="26">
        <f t="shared" si="1"/>
        <v>415</v>
      </c>
      <c r="AB18" s="26">
        <f t="shared" si="1"/>
        <v>1114.5</v>
      </c>
      <c r="AC18" s="26">
        <f t="shared" si="1"/>
        <v>9440</v>
      </c>
      <c r="AD18" s="26">
        <f t="shared" si="1"/>
        <v>3016</v>
      </c>
      <c r="AE18" s="26">
        <f t="shared" si="1"/>
        <v>3170</v>
      </c>
      <c r="AF18" s="26">
        <f t="shared" si="1"/>
        <v>4155</v>
      </c>
      <c r="AG18" s="26">
        <f t="shared" si="1"/>
        <v>1766</v>
      </c>
      <c r="AH18" s="26">
        <f t="shared" si="1"/>
        <v>2047</v>
      </c>
      <c r="AI18" s="26">
        <f t="shared" si="1"/>
        <v>2190</v>
      </c>
      <c r="AJ18" s="26">
        <f aca="true" t="shared" si="2" ref="AJ18:BO18">SUM(AJ8:AJ17)</f>
        <v>600</v>
      </c>
      <c r="AK18" s="26">
        <f t="shared" si="2"/>
        <v>1350</v>
      </c>
      <c r="AL18" s="26">
        <f t="shared" si="2"/>
        <v>447</v>
      </c>
      <c r="AM18" s="26">
        <f t="shared" si="2"/>
        <v>603.7</v>
      </c>
      <c r="AN18" s="26">
        <f t="shared" si="2"/>
        <v>5508</v>
      </c>
      <c r="AO18" s="26">
        <f t="shared" si="2"/>
        <v>8904</v>
      </c>
      <c r="AP18" s="26">
        <f t="shared" si="2"/>
        <v>1822</v>
      </c>
      <c r="AQ18" s="26">
        <f t="shared" si="2"/>
        <v>528</v>
      </c>
      <c r="AR18" s="26">
        <f t="shared" si="2"/>
        <v>830</v>
      </c>
      <c r="AS18" s="26">
        <f t="shared" si="2"/>
        <v>1410</v>
      </c>
      <c r="AT18" s="26">
        <f t="shared" si="2"/>
        <v>532</v>
      </c>
      <c r="AU18" s="26">
        <f t="shared" si="2"/>
        <v>1730</v>
      </c>
      <c r="AV18" s="26">
        <f t="shared" si="2"/>
        <v>548</v>
      </c>
      <c r="AW18" s="26">
        <f t="shared" si="2"/>
        <v>4450</v>
      </c>
      <c r="AX18" s="26">
        <f t="shared" si="2"/>
        <v>2596.8</v>
      </c>
      <c r="AY18" s="26">
        <f t="shared" si="2"/>
        <v>1966</v>
      </c>
      <c r="AZ18" s="26">
        <f t="shared" si="2"/>
        <v>2694</v>
      </c>
      <c r="BA18" s="26">
        <f t="shared" si="2"/>
        <v>1272.5</v>
      </c>
      <c r="BB18" s="26">
        <f t="shared" si="2"/>
        <v>4228</v>
      </c>
      <c r="BC18" s="26">
        <f t="shared" si="2"/>
        <v>1090</v>
      </c>
      <c r="BD18" s="26">
        <f t="shared" si="2"/>
        <v>870</v>
      </c>
      <c r="BE18" s="26">
        <f t="shared" si="2"/>
        <v>1630</v>
      </c>
      <c r="BF18" s="26">
        <f t="shared" si="2"/>
        <v>2680</v>
      </c>
      <c r="BG18" s="26">
        <f t="shared" si="2"/>
        <v>5355</v>
      </c>
      <c r="BH18" s="26">
        <f t="shared" si="2"/>
        <v>6107</v>
      </c>
    </row>
    <row r="19" spans="1:60" s="33" customFormat="1" ht="15.75" customHeight="1" thickBot="1">
      <c r="A19" s="29"/>
      <c r="B19" s="18"/>
      <c r="C19" s="32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</row>
    <row r="20" spans="1:60" ht="12">
      <c r="A20" s="34" t="s">
        <v>74</v>
      </c>
      <c r="B20" s="35" t="s">
        <v>75</v>
      </c>
      <c r="C20" s="20">
        <f aca="true" t="shared" si="3" ref="C20:C30">SUM(D20:BH20)</f>
        <v>9506.8</v>
      </c>
      <c r="D20" s="27"/>
      <c r="E20" s="27">
        <v>4</v>
      </c>
      <c r="F20" s="27">
        <v>650</v>
      </c>
      <c r="G20" s="27"/>
      <c r="H20" s="27">
        <v>803</v>
      </c>
      <c r="I20" s="27"/>
      <c r="J20" s="27">
        <v>3</v>
      </c>
      <c r="K20" s="27">
        <v>1620</v>
      </c>
      <c r="L20" s="27">
        <v>310</v>
      </c>
      <c r="M20" s="27">
        <v>70</v>
      </c>
      <c r="N20" s="27">
        <v>150</v>
      </c>
      <c r="O20" s="27">
        <v>251</v>
      </c>
      <c r="P20" s="27">
        <v>60</v>
      </c>
      <c r="Q20" s="27"/>
      <c r="R20" s="27"/>
      <c r="S20" s="27">
        <v>750</v>
      </c>
      <c r="T20" s="27">
        <v>45</v>
      </c>
      <c r="U20" s="27">
        <v>100</v>
      </c>
      <c r="V20" s="27">
        <v>160</v>
      </c>
      <c r="W20" s="27">
        <v>1530</v>
      </c>
      <c r="X20" s="27">
        <v>869</v>
      </c>
      <c r="Y20" s="27">
        <v>247</v>
      </c>
      <c r="Z20" s="27">
        <v>2</v>
      </c>
      <c r="AA20" s="27">
        <v>2</v>
      </c>
      <c r="AB20" s="27"/>
      <c r="AC20" s="27">
        <v>190</v>
      </c>
      <c r="AD20" s="27">
        <v>10</v>
      </c>
      <c r="AE20" s="27">
        <v>7</v>
      </c>
      <c r="AF20" s="27"/>
      <c r="AG20" s="27">
        <v>130.8</v>
      </c>
      <c r="AH20" s="27">
        <v>50</v>
      </c>
      <c r="AI20" s="27">
        <v>38</v>
      </c>
      <c r="AJ20" s="27">
        <v>34</v>
      </c>
      <c r="AK20" s="27">
        <v>24</v>
      </c>
      <c r="AL20" s="27">
        <v>1</v>
      </c>
      <c r="AM20" s="27"/>
      <c r="AN20" s="27">
        <v>18</v>
      </c>
      <c r="AO20" s="27">
        <v>490</v>
      </c>
      <c r="AP20" s="27"/>
      <c r="AQ20" s="27">
        <v>10</v>
      </c>
      <c r="AR20" s="27"/>
      <c r="AS20" s="27">
        <v>20</v>
      </c>
      <c r="AT20" s="27">
        <v>1</v>
      </c>
      <c r="AU20" s="27">
        <v>217</v>
      </c>
      <c r="AV20" s="27"/>
      <c r="AW20" s="27">
        <v>137</v>
      </c>
      <c r="AX20" s="27">
        <v>5</v>
      </c>
      <c r="AY20" s="27">
        <v>82</v>
      </c>
      <c r="AZ20" s="27">
        <v>15</v>
      </c>
      <c r="BA20" s="27">
        <v>5</v>
      </c>
      <c r="BB20" s="27"/>
      <c r="BC20" s="27"/>
      <c r="BD20" s="27"/>
      <c r="BE20" s="27"/>
      <c r="BF20" s="27">
        <v>290</v>
      </c>
      <c r="BG20" s="27">
        <v>94</v>
      </c>
      <c r="BH20" s="27">
        <v>12</v>
      </c>
    </row>
    <row r="21" spans="1:60" ht="12">
      <c r="A21" s="22" t="s">
        <v>76</v>
      </c>
      <c r="B21" s="19" t="s">
        <v>77</v>
      </c>
      <c r="C21" s="20">
        <f t="shared" si="3"/>
        <v>7800.5</v>
      </c>
      <c r="D21" s="20"/>
      <c r="E21" s="20"/>
      <c r="F21" s="20">
        <v>3246.5</v>
      </c>
      <c r="G21" s="20"/>
      <c r="H21" s="20"/>
      <c r="I21" s="20"/>
      <c r="J21" s="20"/>
      <c r="K21" s="20">
        <v>1000</v>
      </c>
      <c r="L21" s="20"/>
      <c r="M21" s="20"/>
      <c r="N21" s="20">
        <v>3147</v>
      </c>
      <c r="O21" s="20">
        <v>407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</row>
    <row r="22" spans="1:60" ht="12">
      <c r="A22" s="22" t="s">
        <v>78</v>
      </c>
      <c r="B22" s="19" t="s">
        <v>79</v>
      </c>
      <c r="C22" s="20">
        <f t="shared" si="3"/>
        <v>0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</row>
    <row r="23" spans="1:60" ht="12">
      <c r="A23" s="22" t="s">
        <v>80</v>
      </c>
      <c r="B23" s="19" t="s">
        <v>81</v>
      </c>
      <c r="C23" s="20">
        <f t="shared" si="3"/>
        <v>167399.90000000002</v>
      </c>
      <c r="D23" s="20">
        <v>15000</v>
      </c>
      <c r="E23" s="20">
        <v>12528</v>
      </c>
      <c r="F23" s="20">
        <v>1500</v>
      </c>
      <c r="G23" s="20">
        <v>7000</v>
      </c>
      <c r="H23" s="20">
        <v>8100</v>
      </c>
      <c r="I23" s="20">
        <v>85781</v>
      </c>
      <c r="J23" s="20">
        <v>4232.1</v>
      </c>
      <c r="K23" s="20">
        <v>7600</v>
      </c>
      <c r="L23" s="20">
        <v>2900</v>
      </c>
      <c r="M23" s="20">
        <v>7000</v>
      </c>
      <c r="N23" s="20">
        <v>4000</v>
      </c>
      <c r="O23" s="20">
        <v>1000</v>
      </c>
      <c r="P23" s="20">
        <v>1200</v>
      </c>
      <c r="Q23" s="20">
        <v>230</v>
      </c>
      <c r="R23" s="20">
        <v>900</v>
      </c>
      <c r="S23" s="20">
        <v>300</v>
      </c>
      <c r="T23" s="20">
        <v>1835</v>
      </c>
      <c r="U23" s="20">
        <v>1100</v>
      </c>
      <c r="V23" s="20">
        <v>200</v>
      </c>
      <c r="W23" s="20">
        <v>300</v>
      </c>
      <c r="X23" s="20">
        <v>300</v>
      </c>
      <c r="Y23" s="20">
        <v>550</v>
      </c>
      <c r="Z23" s="20"/>
      <c r="AA23" s="20">
        <v>30</v>
      </c>
      <c r="AB23" s="20">
        <v>15</v>
      </c>
      <c r="AC23" s="20">
        <v>200</v>
      </c>
      <c r="AD23" s="20">
        <v>10</v>
      </c>
      <c r="AE23" s="20">
        <v>97.1</v>
      </c>
      <c r="AF23" s="20">
        <v>150</v>
      </c>
      <c r="AG23" s="20">
        <v>100</v>
      </c>
      <c r="AH23" s="20">
        <v>3</v>
      </c>
      <c r="AI23" s="20">
        <v>150</v>
      </c>
      <c r="AJ23" s="20">
        <v>50</v>
      </c>
      <c r="AK23" s="20">
        <v>50</v>
      </c>
      <c r="AL23" s="20">
        <v>15</v>
      </c>
      <c r="AM23" s="20">
        <v>330</v>
      </c>
      <c r="AN23" s="20">
        <v>180.7</v>
      </c>
      <c r="AO23" s="20">
        <v>100</v>
      </c>
      <c r="AP23" s="20">
        <v>80</v>
      </c>
      <c r="AQ23" s="20"/>
      <c r="AR23" s="20">
        <v>30</v>
      </c>
      <c r="AS23" s="20">
        <v>100</v>
      </c>
      <c r="AT23" s="20">
        <v>12</v>
      </c>
      <c r="AU23" s="20">
        <v>150</v>
      </c>
      <c r="AV23" s="20">
        <v>25</v>
      </c>
      <c r="AW23" s="20">
        <v>253</v>
      </c>
      <c r="AX23" s="20">
        <v>30</v>
      </c>
      <c r="AY23" s="20">
        <v>3</v>
      </c>
      <c r="AZ23" s="20">
        <v>70</v>
      </c>
      <c r="BA23" s="20">
        <v>85</v>
      </c>
      <c r="BB23" s="20">
        <v>370</v>
      </c>
      <c r="BC23" s="20">
        <v>270</v>
      </c>
      <c r="BD23" s="20">
        <v>51</v>
      </c>
      <c r="BE23" s="20">
        <v>154</v>
      </c>
      <c r="BF23" s="20">
        <v>120</v>
      </c>
      <c r="BG23" s="20">
        <v>120</v>
      </c>
      <c r="BH23" s="20">
        <v>440</v>
      </c>
    </row>
    <row r="24" spans="1:60" ht="12">
      <c r="A24" s="22" t="s">
        <v>82</v>
      </c>
      <c r="B24" s="19" t="s">
        <v>83</v>
      </c>
      <c r="C24" s="20">
        <f t="shared" si="3"/>
        <v>25093.9</v>
      </c>
      <c r="D24" s="20">
        <v>5000</v>
      </c>
      <c r="E24" s="20"/>
      <c r="F24" s="20">
        <v>1200</v>
      </c>
      <c r="G24" s="20">
        <v>3640</v>
      </c>
      <c r="H24" s="20">
        <v>1290</v>
      </c>
      <c r="I24" s="20"/>
      <c r="J24" s="20">
        <v>1500</v>
      </c>
      <c r="K24" s="20">
        <v>1200</v>
      </c>
      <c r="L24" s="20">
        <v>980</v>
      </c>
      <c r="M24" s="20">
        <v>3000</v>
      </c>
      <c r="N24" s="20">
        <v>600</v>
      </c>
      <c r="O24" s="20">
        <v>1100</v>
      </c>
      <c r="P24" s="20">
        <v>1000</v>
      </c>
      <c r="Q24" s="20">
        <v>1470</v>
      </c>
      <c r="R24" s="20">
        <v>1275</v>
      </c>
      <c r="S24" s="20">
        <v>500</v>
      </c>
      <c r="T24" s="20">
        <v>160</v>
      </c>
      <c r="U24" s="20">
        <v>280</v>
      </c>
      <c r="V24" s="20">
        <v>300</v>
      </c>
      <c r="W24" s="20">
        <v>200</v>
      </c>
      <c r="X24" s="20"/>
      <c r="Y24" s="20">
        <v>261.9</v>
      </c>
      <c r="Z24" s="20"/>
      <c r="AA24" s="20"/>
      <c r="AB24" s="20"/>
      <c r="AC24" s="20">
        <v>60</v>
      </c>
      <c r="AD24" s="20"/>
      <c r="AE24" s="20"/>
      <c r="AF24" s="20">
        <v>5</v>
      </c>
      <c r="AG24" s="20"/>
      <c r="AH24" s="20"/>
      <c r="AI24" s="20"/>
      <c r="AJ24" s="20"/>
      <c r="AK24" s="20"/>
      <c r="AL24" s="20"/>
      <c r="AM24" s="20"/>
      <c r="AN24" s="20">
        <v>5</v>
      </c>
      <c r="AO24" s="20">
        <v>5</v>
      </c>
      <c r="AP24" s="20"/>
      <c r="AQ24" s="20"/>
      <c r="AR24" s="20"/>
      <c r="AS24" s="20"/>
      <c r="AT24" s="20"/>
      <c r="AU24" s="20"/>
      <c r="AV24" s="20"/>
      <c r="AW24" s="20">
        <v>5</v>
      </c>
      <c r="AX24" s="20"/>
      <c r="AY24" s="20"/>
      <c r="AZ24" s="20"/>
      <c r="BA24" s="20">
        <v>3</v>
      </c>
      <c r="BB24" s="20">
        <v>32</v>
      </c>
      <c r="BC24" s="20"/>
      <c r="BD24" s="20"/>
      <c r="BE24" s="20"/>
      <c r="BF24" s="20">
        <v>6</v>
      </c>
      <c r="BG24" s="20">
        <v>10</v>
      </c>
      <c r="BH24" s="20">
        <v>6</v>
      </c>
    </row>
    <row r="25" spans="1:60" ht="12">
      <c r="A25" s="22" t="s">
        <v>84</v>
      </c>
      <c r="B25" s="19" t="s">
        <v>138</v>
      </c>
      <c r="C25" s="20">
        <f t="shared" si="3"/>
        <v>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</row>
    <row r="26" spans="1:60" ht="12">
      <c r="A26" s="22" t="s">
        <v>85</v>
      </c>
      <c r="B26" s="19" t="s">
        <v>139</v>
      </c>
      <c r="C26" s="20">
        <f t="shared" si="3"/>
        <v>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</row>
    <row r="27" spans="1:60" ht="12">
      <c r="A27" s="22" t="s">
        <v>86</v>
      </c>
      <c r="B27" s="19" t="s">
        <v>87</v>
      </c>
      <c r="C27" s="20">
        <f t="shared" si="3"/>
        <v>28056.600000000002</v>
      </c>
      <c r="D27" s="20">
        <v>500</v>
      </c>
      <c r="E27" s="20"/>
      <c r="F27" s="20">
        <v>150</v>
      </c>
      <c r="G27" s="20">
        <v>2000</v>
      </c>
      <c r="H27" s="20">
        <v>1000</v>
      </c>
      <c r="I27" s="20"/>
      <c r="J27" s="20">
        <v>500</v>
      </c>
      <c r="K27" s="20">
        <v>9550</v>
      </c>
      <c r="L27" s="20">
        <v>410</v>
      </c>
      <c r="M27" s="20"/>
      <c r="N27" s="20">
        <v>2050</v>
      </c>
      <c r="O27" s="20">
        <v>500</v>
      </c>
      <c r="P27" s="20">
        <v>1500</v>
      </c>
      <c r="Q27" s="20">
        <v>500</v>
      </c>
      <c r="R27" s="20">
        <v>0.2</v>
      </c>
      <c r="S27" s="20"/>
      <c r="T27" s="20"/>
      <c r="U27" s="20">
        <v>240</v>
      </c>
      <c r="V27" s="20"/>
      <c r="W27" s="20">
        <v>5500</v>
      </c>
      <c r="X27" s="20">
        <v>330</v>
      </c>
      <c r="Y27" s="20">
        <v>671.4</v>
      </c>
      <c r="Z27" s="20"/>
      <c r="AA27" s="20"/>
      <c r="AB27" s="20">
        <v>719</v>
      </c>
      <c r="AC27" s="20">
        <v>55</v>
      </c>
      <c r="AD27" s="20">
        <v>700</v>
      </c>
      <c r="AE27" s="20">
        <v>30</v>
      </c>
      <c r="AF27" s="20">
        <v>250</v>
      </c>
      <c r="AG27" s="20">
        <v>590</v>
      </c>
      <c r="AH27" s="20"/>
      <c r="AI27" s="20"/>
      <c r="AJ27" s="20"/>
      <c r="AK27" s="20"/>
      <c r="AL27" s="20">
        <v>7</v>
      </c>
      <c r="AM27" s="20">
        <v>45</v>
      </c>
      <c r="AN27" s="20">
        <v>73</v>
      </c>
      <c r="AO27" s="20">
        <v>20</v>
      </c>
      <c r="AP27" s="20"/>
      <c r="AQ27" s="20">
        <v>10</v>
      </c>
      <c r="AR27" s="20"/>
      <c r="AS27" s="20">
        <v>5</v>
      </c>
      <c r="AT27" s="20">
        <v>18</v>
      </c>
      <c r="AU27" s="20"/>
      <c r="AV27" s="20">
        <v>41</v>
      </c>
      <c r="AW27" s="20">
        <v>5</v>
      </c>
      <c r="AX27" s="20"/>
      <c r="AY27" s="20"/>
      <c r="AZ27" s="20"/>
      <c r="BA27" s="20">
        <v>35</v>
      </c>
      <c r="BB27" s="20"/>
      <c r="BC27" s="20"/>
      <c r="BD27" s="20">
        <v>12</v>
      </c>
      <c r="BE27" s="20"/>
      <c r="BF27" s="20">
        <v>40</v>
      </c>
      <c r="BG27" s="20"/>
      <c r="BH27" s="20"/>
    </row>
    <row r="28" spans="1:60" ht="12">
      <c r="A28" s="22" t="s">
        <v>117</v>
      </c>
      <c r="B28" s="19" t="s">
        <v>118</v>
      </c>
      <c r="C28" s="76">
        <f t="shared" si="3"/>
        <v>1618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>
        <v>250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>
        <v>900</v>
      </c>
      <c r="AX28" s="20"/>
      <c r="AY28" s="20">
        <v>8</v>
      </c>
      <c r="AZ28" s="20"/>
      <c r="BA28" s="20"/>
      <c r="BB28" s="20">
        <v>10</v>
      </c>
      <c r="BC28" s="20"/>
      <c r="BD28" s="20"/>
      <c r="BE28" s="20"/>
      <c r="BF28" s="20"/>
      <c r="BG28" s="20">
        <v>450</v>
      </c>
      <c r="BH28" s="20"/>
    </row>
    <row r="29" spans="1:60" ht="12.75" thickBot="1">
      <c r="A29" s="22" t="s">
        <v>119</v>
      </c>
      <c r="B29" s="19" t="s">
        <v>120</v>
      </c>
      <c r="C29" s="76">
        <f t="shared" si="3"/>
        <v>33879.1</v>
      </c>
      <c r="D29" s="20"/>
      <c r="E29" s="20"/>
      <c r="F29" s="20">
        <v>13153.1</v>
      </c>
      <c r="G29" s="20">
        <v>130</v>
      </c>
      <c r="H29" s="20">
        <v>540</v>
      </c>
      <c r="I29" s="20">
        <v>331</v>
      </c>
      <c r="J29" s="20"/>
      <c r="K29" s="20">
        <v>605</v>
      </c>
      <c r="L29" s="20">
        <v>150</v>
      </c>
      <c r="M29" s="20"/>
      <c r="N29" s="20">
        <v>18910</v>
      </c>
      <c r="O29" s="20"/>
      <c r="P29" s="20"/>
      <c r="Q29" s="20"/>
      <c r="R29" s="20"/>
      <c r="S29" s="20"/>
      <c r="T29" s="20"/>
      <c r="U29" s="20"/>
      <c r="V29" s="20">
        <v>10</v>
      </c>
      <c r="W29" s="20"/>
      <c r="X29" s="20"/>
      <c r="Y29" s="20"/>
      <c r="Z29" s="20"/>
      <c r="AA29" s="20"/>
      <c r="AB29" s="20"/>
      <c r="AC29" s="20"/>
      <c r="AD29" s="20"/>
      <c r="AE29" s="20"/>
      <c r="AF29" s="20">
        <v>30</v>
      </c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>
        <v>20</v>
      </c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</row>
    <row r="30" spans="1:60" ht="12.75" thickBot="1">
      <c r="A30" s="23"/>
      <c r="B30" s="24" t="s">
        <v>88</v>
      </c>
      <c r="C30" s="25">
        <f t="shared" si="3"/>
        <v>273354.8</v>
      </c>
      <c r="D30" s="26">
        <f aca="true" t="shared" si="4" ref="D30:AI30">SUM(D20:D29)</f>
        <v>20500</v>
      </c>
      <c r="E30" s="26">
        <f t="shared" si="4"/>
        <v>12532</v>
      </c>
      <c r="F30" s="26">
        <f t="shared" si="4"/>
        <v>19899.6</v>
      </c>
      <c r="G30" s="26">
        <f t="shared" si="4"/>
        <v>12770</v>
      </c>
      <c r="H30" s="26">
        <f t="shared" si="4"/>
        <v>11733</v>
      </c>
      <c r="I30" s="26">
        <f t="shared" si="4"/>
        <v>86112</v>
      </c>
      <c r="J30" s="26">
        <f t="shared" si="4"/>
        <v>6235.1</v>
      </c>
      <c r="K30" s="26">
        <f t="shared" si="4"/>
        <v>21575</v>
      </c>
      <c r="L30" s="26">
        <f t="shared" si="4"/>
        <v>4750</v>
      </c>
      <c r="M30" s="26">
        <f t="shared" si="4"/>
        <v>10070</v>
      </c>
      <c r="N30" s="26">
        <f t="shared" si="4"/>
        <v>28857</v>
      </c>
      <c r="O30" s="26">
        <f t="shared" si="4"/>
        <v>3258</v>
      </c>
      <c r="P30" s="26">
        <f t="shared" si="4"/>
        <v>3760</v>
      </c>
      <c r="Q30" s="26">
        <f t="shared" si="4"/>
        <v>2200</v>
      </c>
      <c r="R30" s="26">
        <f t="shared" si="4"/>
        <v>2175.2</v>
      </c>
      <c r="S30" s="26">
        <f t="shared" si="4"/>
        <v>1800</v>
      </c>
      <c r="T30" s="26">
        <f t="shared" si="4"/>
        <v>2040</v>
      </c>
      <c r="U30" s="26">
        <f t="shared" si="4"/>
        <v>1720</v>
      </c>
      <c r="V30" s="26">
        <f t="shared" si="4"/>
        <v>670</v>
      </c>
      <c r="W30" s="26">
        <f t="shared" si="4"/>
        <v>7530</v>
      </c>
      <c r="X30" s="26">
        <f t="shared" si="4"/>
        <v>1499</v>
      </c>
      <c r="Y30" s="26">
        <f t="shared" si="4"/>
        <v>1730.3000000000002</v>
      </c>
      <c r="Z30" s="26">
        <f t="shared" si="4"/>
        <v>2</v>
      </c>
      <c r="AA30" s="26">
        <f t="shared" si="4"/>
        <v>32</v>
      </c>
      <c r="AB30" s="26">
        <f t="shared" si="4"/>
        <v>734</v>
      </c>
      <c r="AC30" s="26">
        <f t="shared" si="4"/>
        <v>505</v>
      </c>
      <c r="AD30" s="26">
        <f t="shared" si="4"/>
        <v>720</v>
      </c>
      <c r="AE30" s="26">
        <f t="shared" si="4"/>
        <v>134.1</v>
      </c>
      <c r="AF30" s="26">
        <f t="shared" si="4"/>
        <v>435</v>
      </c>
      <c r="AG30" s="26">
        <f t="shared" si="4"/>
        <v>820.8</v>
      </c>
      <c r="AH30" s="26">
        <f t="shared" si="4"/>
        <v>53</v>
      </c>
      <c r="AI30" s="26">
        <f t="shared" si="4"/>
        <v>188</v>
      </c>
      <c r="AJ30" s="26">
        <f aca="true" t="shared" si="5" ref="AJ30:BO30">SUM(AJ20:AJ29)</f>
        <v>84</v>
      </c>
      <c r="AK30" s="26">
        <f t="shared" si="5"/>
        <v>74</v>
      </c>
      <c r="AL30" s="26">
        <f t="shared" si="5"/>
        <v>23</v>
      </c>
      <c r="AM30" s="26">
        <f t="shared" si="5"/>
        <v>375</v>
      </c>
      <c r="AN30" s="26">
        <f t="shared" si="5"/>
        <v>276.7</v>
      </c>
      <c r="AO30" s="26">
        <f t="shared" si="5"/>
        <v>615</v>
      </c>
      <c r="AP30" s="26">
        <f t="shared" si="5"/>
        <v>80</v>
      </c>
      <c r="AQ30" s="26">
        <f t="shared" si="5"/>
        <v>20</v>
      </c>
      <c r="AR30" s="26">
        <f t="shared" si="5"/>
        <v>30</v>
      </c>
      <c r="AS30" s="26">
        <f t="shared" si="5"/>
        <v>125</v>
      </c>
      <c r="AT30" s="26">
        <f t="shared" si="5"/>
        <v>31</v>
      </c>
      <c r="AU30" s="26">
        <f t="shared" si="5"/>
        <v>387</v>
      </c>
      <c r="AV30" s="26">
        <f t="shared" si="5"/>
        <v>66</v>
      </c>
      <c r="AW30" s="26">
        <f t="shared" si="5"/>
        <v>1300</v>
      </c>
      <c r="AX30" s="26">
        <f t="shared" si="5"/>
        <v>35</v>
      </c>
      <c r="AY30" s="26">
        <f t="shared" si="5"/>
        <v>93</v>
      </c>
      <c r="AZ30" s="26">
        <f t="shared" si="5"/>
        <v>85</v>
      </c>
      <c r="BA30" s="26">
        <f t="shared" si="5"/>
        <v>128</v>
      </c>
      <c r="BB30" s="26">
        <f t="shared" si="5"/>
        <v>412</v>
      </c>
      <c r="BC30" s="26">
        <f t="shared" si="5"/>
        <v>270</v>
      </c>
      <c r="BD30" s="26">
        <f t="shared" si="5"/>
        <v>63</v>
      </c>
      <c r="BE30" s="26">
        <f t="shared" si="5"/>
        <v>154</v>
      </c>
      <c r="BF30" s="26">
        <f t="shared" si="5"/>
        <v>456</v>
      </c>
      <c r="BG30" s="26">
        <f t="shared" si="5"/>
        <v>674</v>
      </c>
      <c r="BH30" s="26">
        <f t="shared" si="5"/>
        <v>458</v>
      </c>
    </row>
    <row r="31" spans="1:60" s="33" customFormat="1" ht="12.75" customHeight="1" thickBot="1">
      <c r="A31" s="29"/>
      <c r="B31" s="18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2">
      <c r="A32" s="34" t="s">
        <v>89</v>
      </c>
      <c r="B32" s="35" t="s">
        <v>141</v>
      </c>
      <c r="C32" s="20">
        <f>SUM(D32:BH32)</f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</row>
    <row r="33" spans="1:60" ht="12">
      <c r="A33" s="22" t="s">
        <v>90</v>
      </c>
      <c r="B33" s="19" t="s">
        <v>121</v>
      </c>
      <c r="C33" s="20">
        <f>SUM(D33:BH33)</f>
        <v>22240</v>
      </c>
      <c r="D33" s="20"/>
      <c r="E33" s="20"/>
      <c r="F33" s="20"/>
      <c r="G33" s="20"/>
      <c r="H33" s="20"/>
      <c r="I33" s="20"/>
      <c r="J33" s="20"/>
      <c r="K33" s="20"/>
      <c r="L33" s="20"/>
      <c r="M33" s="20">
        <v>19500</v>
      </c>
      <c r="N33" s="20"/>
      <c r="O33" s="20"/>
      <c r="P33" s="20">
        <v>120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>
        <v>2400</v>
      </c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>
        <v>220</v>
      </c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</row>
    <row r="34" spans="1:60" ht="12.75" thickBot="1">
      <c r="A34" s="22" t="s">
        <v>91</v>
      </c>
      <c r="B34" s="19" t="s">
        <v>92</v>
      </c>
      <c r="C34" s="20">
        <f>SUM(D34:BH34)</f>
        <v>0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</row>
    <row r="35" spans="1:60" ht="15" customHeight="1" thickBot="1">
      <c r="A35" s="36"/>
      <c r="B35" s="37" t="s">
        <v>93</v>
      </c>
      <c r="C35" s="25">
        <f>SUM(D35:BH35)</f>
        <v>22240</v>
      </c>
      <c r="D35" s="25">
        <f aca="true" t="shared" si="6" ref="D35:AI35">SUM(D32:D34)</f>
        <v>0</v>
      </c>
      <c r="E35" s="25">
        <f t="shared" si="6"/>
        <v>0</v>
      </c>
      <c r="F35" s="25">
        <f t="shared" si="6"/>
        <v>0</v>
      </c>
      <c r="G35" s="25">
        <f t="shared" si="6"/>
        <v>0</v>
      </c>
      <c r="H35" s="25">
        <f t="shared" si="6"/>
        <v>0</v>
      </c>
      <c r="I35" s="25">
        <f t="shared" si="6"/>
        <v>0</v>
      </c>
      <c r="J35" s="25">
        <f t="shared" si="6"/>
        <v>0</v>
      </c>
      <c r="K35" s="25">
        <f t="shared" si="6"/>
        <v>0</v>
      </c>
      <c r="L35" s="25">
        <f t="shared" si="6"/>
        <v>0</v>
      </c>
      <c r="M35" s="25">
        <f t="shared" si="6"/>
        <v>19500</v>
      </c>
      <c r="N35" s="25">
        <f t="shared" si="6"/>
        <v>0</v>
      </c>
      <c r="O35" s="25">
        <f t="shared" si="6"/>
        <v>0</v>
      </c>
      <c r="P35" s="25">
        <f t="shared" si="6"/>
        <v>120</v>
      </c>
      <c r="Q35" s="25">
        <f t="shared" si="6"/>
        <v>0</v>
      </c>
      <c r="R35" s="25">
        <f t="shared" si="6"/>
        <v>0</v>
      </c>
      <c r="S35" s="25">
        <f t="shared" si="6"/>
        <v>0</v>
      </c>
      <c r="T35" s="25">
        <f t="shared" si="6"/>
        <v>0</v>
      </c>
      <c r="U35" s="25">
        <f t="shared" si="6"/>
        <v>0</v>
      </c>
      <c r="V35" s="25">
        <f t="shared" si="6"/>
        <v>0</v>
      </c>
      <c r="W35" s="25">
        <f t="shared" si="6"/>
        <v>0</v>
      </c>
      <c r="X35" s="25">
        <f t="shared" si="6"/>
        <v>0</v>
      </c>
      <c r="Y35" s="25">
        <f t="shared" si="6"/>
        <v>0</v>
      </c>
      <c r="Z35" s="25">
        <f t="shared" si="6"/>
        <v>0</v>
      </c>
      <c r="AA35" s="25">
        <f t="shared" si="6"/>
        <v>0</v>
      </c>
      <c r="AB35" s="25">
        <f t="shared" si="6"/>
        <v>0</v>
      </c>
      <c r="AC35" s="25">
        <f t="shared" si="6"/>
        <v>2400</v>
      </c>
      <c r="AD35" s="25">
        <f t="shared" si="6"/>
        <v>0</v>
      </c>
      <c r="AE35" s="25">
        <f t="shared" si="6"/>
        <v>0</v>
      </c>
      <c r="AF35" s="25">
        <f t="shared" si="6"/>
        <v>0</v>
      </c>
      <c r="AG35" s="25">
        <f t="shared" si="6"/>
        <v>0</v>
      </c>
      <c r="AH35" s="25">
        <f t="shared" si="6"/>
        <v>0</v>
      </c>
      <c r="AI35" s="25">
        <f t="shared" si="6"/>
        <v>0</v>
      </c>
      <c r="AJ35" s="25">
        <f aca="true" t="shared" si="7" ref="AJ35:BO35">SUM(AJ32:AJ34)</f>
        <v>0</v>
      </c>
      <c r="AK35" s="25">
        <f t="shared" si="7"/>
        <v>0</v>
      </c>
      <c r="AL35" s="25">
        <f t="shared" si="7"/>
        <v>0</v>
      </c>
      <c r="AM35" s="25">
        <f t="shared" si="7"/>
        <v>0</v>
      </c>
      <c r="AN35" s="25">
        <f t="shared" si="7"/>
        <v>0</v>
      </c>
      <c r="AO35" s="25">
        <f t="shared" si="7"/>
        <v>0</v>
      </c>
      <c r="AP35" s="25">
        <f t="shared" si="7"/>
        <v>220</v>
      </c>
      <c r="AQ35" s="25">
        <f t="shared" si="7"/>
        <v>0</v>
      </c>
      <c r="AR35" s="25">
        <f t="shared" si="7"/>
        <v>0</v>
      </c>
      <c r="AS35" s="25">
        <f t="shared" si="7"/>
        <v>0</v>
      </c>
      <c r="AT35" s="25">
        <f t="shared" si="7"/>
        <v>0</v>
      </c>
      <c r="AU35" s="25">
        <f t="shared" si="7"/>
        <v>0</v>
      </c>
      <c r="AV35" s="25">
        <f t="shared" si="7"/>
        <v>0</v>
      </c>
      <c r="AW35" s="25">
        <f t="shared" si="7"/>
        <v>0</v>
      </c>
      <c r="AX35" s="25">
        <f t="shared" si="7"/>
        <v>0</v>
      </c>
      <c r="AY35" s="25">
        <f t="shared" si="7"/>
        <v>0</v>
      </c>
      <c r="AZ35" s="25">
        <f t="shared" si="7"/>
        <v>0</v>
      </c>
      <c r="BA35" s="25">
        <f t="shared" si="7"/>
        <v>0</v>
      </c>
      <c r="BB35" s="25">
        <f t="shared" si="7"/>
        <v>0</v>
      </c>
      <c r="BC35" s="25">
        <f t="shared" si="7"/>
        <v>0</v>
      </c>
      <c r="BD35" s="25">
        <f t="shared" si="7"/>
        <v>0</v>
      </c>
      <c r="BE35" s="25">
        <f t="shared" si="7"/>
        <v>0</v>
      </c>
      <c r="BF35" s="25">
        <f t="shared" si="7"/>
        <v>0</v>
      </c>
      <c r="BG35" s="25">
        <f t="shared" si="7"/>
        <v>0</v>
      </c>
      <c r="BH35" s="25">
        <f t="shared" si="7"/>
        <v>0</v>
      </c>
    </row>
    <row r="36" spans="1:60" s="42" customFormat="1" ht="17.25" customHeight="1" thickBot="1">
      <c r="A36" s="38"/>
      <c r="B36" s="39" t="s">
        <v>94</v>
      </c>
      <c r="C36" s="40">
        <f>SUM(D36:BH36)</f>
        <v>1568315.4000000001</v>
      </c>
      <c r="D36" s="41">
        <f aca="true" t="shared" si="8" ref="D36:AI36">D18+D30+D35</f>
        <v>188804</v>
      </c>
      <c r="E36" s="41">
        <f t="shared" si="8"/>
        <v>82832</v>
      </c>
      <c r="F36" s="41">
        <f t="shared" si="8"/>
        <v>95199.6</v>
      </c>
      <c r="G36" s="41">
        <f t="shared" si="8"/>
        <v>144193</v>
      </c>
      <c r="H36" s="41">
        <f t="shared" si="8"/>
        <v>105358</v>
      </c>
      <c r="I36" s="41">
        <f t="shared" si="8"/>
        <v>169812</v>
      </c>
      <c r="J36" s="41">
        <f t="shared" si="8"/>
        <v>64592.1</v>
      </c>
      <c r="K36" s="41">
        <f t="shared" si="8"/>
        <v>107100</v>
      </c>
      <c r="L36" s="41">
        <f t="shared" si="8"/>
        <v>54350.3</v>
      </c>
      <c r="M36" s="41">
        <f t="shared" si="8"/>
        <v>127520</v>
      </c>
      <c r="N36" s="41">
        <f t="shared" si="8"/>
        <v>78367</v>
      </c>
      <c r="O36" s="41">
        <f t="shared" si="8"/>
        <v>35265</v>
      </c>
      <c r="P36" s="41">
        <f t="shared" si="8"/>
        <v>45642</v>
      </c>
      <c r="Q36" s="41">
        <f t="shared" si="8"/>
        <v>33293.5</v>
      </c>
      <c r="R36" s="41">
        <f t="shared" si="8"/>
        <v>31105.2</v>
      </c>
      <c r="S36" s="41">
        <f t="shared" si="8"/>
        <v>12568</v>
      </c>
      <c r="T36" s="41">
        <f t="shared" si="8"/>
        <v>14527</v>
      </c>
      <c r="U36" s="41">
        <f t="shared" si="8"/>
        <v>17328</v>
      </c>
      <c r="V36" s="41">
        <f t="shared" si="8"/>
        <v>7395</v>
      </c>
      <c r="W36" s="41">
        <f t="shared" si="8"/>
        <v>29738</v>
      </c>
      <c r="X36" s="41">
        <f t="shared" si="8"/>
        <v>7944</v>
      </c>
      <c r="Y36" s="41">
        <f t="shared" si="8"/>
        <v>13092.599999999999</v>
      </c>
      <c r="Z36" s="41">
        <f t="shared" si="8"/>
        <v>2667</v>
      </c>
      <c r="AA36" s="41">
        <f t="shared" si="8"/>
        <v>447</v>
      </c>
      <c r="AB36" s="41">
        <f t="shared" si="8"/>
        <v>1848.5</v>
      </c>
      <c r="AC36" s="41">
        <f t="shared" si="8"/>
        <v>12345</v>
      </c>
      <c r="AD36" s="41">
        <f t="shared" si="8"/>
        <v>3736</v>
      </c>
      <c r="AE36" s="41">
        <f t="shared" si="8"/>
        <v>3304.1</v>
      </c>
      <c r="AF36" s="41">
        <f t="shared" si="8"/>
        <v>4590</v>
      </c>
      <c r="AG36" s="41">
        <f t="shared" si="8"/>
        <v>2586.8</v>
      </c>
      <c r="AH36" s="41">
        <f t="shared" si="8"/>
        <v>2100</v>
      </c>
      <c r="AI36" s="41">
        <f t="shared" si="8"/>
        <v>2378</v>
      </c>
      <c r="AJ36" s="41">
        <f aca="true" t="shared" si="9" ref="AJ36:BO36">AJ18+AJ30+AJ35</f>
        <v>684</v>
      </c>
      <c r="AK36" s="41">
        <f t="shared" si="9"/>
        <v>1424</v>
      </c>
      <c r="AL36" s="41">
        <f t="shared" si="9"/>
        <v>470</v>
      </c>
      <c r="AM36" s="41">
        <f t="shared" si="9"/>
        <v>978.7</v>
      </c>
      <c r="AN36" s="41">
        <f t="shared" si="9"/>
        <v>5784.7</v>
      </c>
      <c r="AO36" s="41">
        <f t="shared" si="9"/>
        <v>9519</v>
      </c>
      <c r="AP36" s="41">
        <f t="shared" si="9"/>
        <v>2122</v>
      </c>
      <c r="AQ36" s="41">
        <f t="shared" si="9"/>
        <v>548</v>
      </c>
      <c r="AR36" s="41">
        <f t="shared" si="9"/>
        <v>860</v>
      </c>
      <c r="AS36" s="41">
        <f t="shared" si="9"/>
        <v>1535</v>
      </c>
      <c r="AT36" s="41">
        <f t="shared" si="9"/>
        <v>563</v>
      </c>
      <c r="AU36" s="41">
        <f t="shared" si="9"/>
        <v>2117</v>
      </c>
      <c r="AV36" s="41">
        <f t="shared" si="9"/>
        <v>614</v>
      </c>
      <c r="AW36" s="41">
        <f t="shared" si="9"/>
        <v>5750</v>
      </c>
      <c r="AX36" s="41">
        <f t="shared" si="9"/>
        <v>2631.8</v>
      </c>
      <c r="AY36" s="41">
        <f t="shared" si="9"/>
        <v>2059</v>
      </c>
      <c r="AZ36" s="41">
        <f t="shared" si="9"/>
        <v>2779</v>
      </c>
      <c r="BA36" s="41">
        <f t="shared" si="9"/>
        <v>1400.5</v>
      </c>
      <c r="BB36" s="41">
        <f t="shared" si="9"/>
        <v>4640</v>
      </c>
      <c r="BC36" s="41">
        <f t="shared" si="9"/>
        <v>1360</v>
      </c>
      <c r="BD36" s="41">
        <f t="shared" si="9"/>
        <v>933</v>
      </c>
      <c r="BE36" s="41">
        <f t="shared" si="9"/>
        <v>1784</v>
      </c>
      <c r="BF36" s="41">
        <f t="shared" si="9"/>
        <v>3136</v>
      </c>
      <c r="BG36" s="41">
        <f t="shared" si="9"/>
        <v>6029</v>
      </c>
      <c r="BH36" s="41">
        <f t="shared" si="9"/>
        <v>6565</v>
      </c>
    </row>
    <row r="37" spans="1:60" s="33" customFormat="1" ht="12.75" thickBot="1">
      <c r="A37" s="29"/>
      <c r="B37" s="43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</row>
    <row r="38" spans="1:60" ht="12">
      <c r="A38" s="34" t="s">
        <v>125</v>
      </c>
      <c r="B38" s="35" t="s">
        <v>144</v>
      </c>
      <c r="C38" s="20">
        <f aca="true" t="shared" si="10" ref="C38:C50">SUM(D38:BH38)</f>
        <v>583224</v>
      </c>
      <c r="D38" s="27">
        <v>14430</v>
      </c>
      <c r="E38" s="27">
        <v>22337</v>
      </c>
      <c r="F38" s="27">
        <v>31703</v>
      </c>
      <c r="G38" s="27">
        <v>63180</v>
      </c>
      <c r="H38" s="27">
        <v>39501</v>
      </c>
      <c r="I38" s="27">
        <v>52436</v>
      </c>
      <c r="J38" s="27">
        <v>18916</v>
      </c>
      <c r="K38" s="27">
        <v>50941</v>
      </c>
      <c r="L38" s="27">
        <v>21510</v>
      </c>
      <c r="M38" s="27">
        <v>47842</v>
      </c>
      <c r="N38" s="27">
        <v>37626</v>
      </c>
      <c r="O38" s="27">
        <v>29775</v>
      </c>
      <c r="P38" s="27">
        <v>30324</v>
      </c>
      <c r="Q38" s="27">
        <v>22577</v>
      </c>
      <c r="R38" s="27">
        <v>19277</v>
      </c>
      <c r="S38" s="27">
        <v>10957</v>
      </c>
      <c r="T38" s="27">
        <v>13184</v>
      </c>
      <c r="U38" s="27">
        <v>10875</v>
      </c>
      <c r="V38" s="27">
        <v>5712</v>
      </c>
      <c r="W38" s="27">
        <v>8862</v>
      </c>
      <c r="X38" s="27">
        <v>8960</v>
      </c>
      <c r="Y38" s="27">
        <v>7474</v>
      </c>
      <c r="Z38" s="27">
        <v>369</v>
      </c>
      <c r="AA38" s="27">
        <v>8</v>
      </c>
      <c r="AB38" s="27">
        <v>16</v>
      </c>
      <c r="AC38" s="27">
        <v>1294</v>
      </c>
      <c r="AD38" s="27">
        <v>674</v>
      </c>
      <c r="AE38" s="27">
        <v>544</v>
      </c>
      <c r="AF38" s="27">
        <v>222</v>
      </c>
      <c r="AG38" s="27">
        <v>419</v>
      </c>
      <c r="AH38" s="27">
        <v>578</v>
      </c>
      <c r="AI38" s="27">
        <v>839</v>
      </c>
      <c r="AJ38" s="27">
        <v>201</v>
      </c>
      <c r="AK38" s="27">
        <v>487</v>
      </c>
      <c r="AL38" s="27">
        <v>5</v>
      </c>
      <c r="AM38" s="27">
        <v>12</v>
      </c>
      <c r="AN38" s="27">
        <v>866</v>
      </c>
      <c r="AO38" s="27">
        <v>1025</v>
      </c>
      <c r="AP38" s="27">
        <v>373</v>
      </c>
      <c r="AQ38" s="27">
        <v>80</v>
      </c>
      <c r="AR38" s="27">
        <v>266</v>
      </c>
      <c r="AS38" s="27">
        <v>394</v>
      </c>
      <c r="AT38" s="27">
        <v>4</v>
      </c>
      <c r="AU38" s="27">
        <v>651</v>
      </c>
      <c r="AV38" s="27">
        <v>11</v>
      </c>
      <c r="AW38" s="27">
        <v>436</v>
      </c>
      <c r="AX38" s="27">
        <v>699</v>
      </c>
      <c r="AY38" s="27">
        <v>303</v>
      </c>
      <c r="AZ38" s="27">
        <v>809</v>
      </c>
      <c r="BA38" s="27">
        <v>235</v>
      </c>
      <c r="BB38" s="27">
        <v>219</v>
      </c>
      <c r="BC38" s="27">
        <v>239</v>
      </c>
      <c r="BD38" s="27">
        <v>41</v>
      </c>
      <c r="BE38" s="27">
        <v>401</v>
      </c>
      <c r="BF38" s="27">
        <v>561</v>
      </c>
      <c r="BG38" s="27">
        <v>1273</v>
      </c>
      <c r="BH38" s="27">
        <v>271</v>
      </c>
    </row>
    <row r="39" spans="1:60" ht="12">
      <c r="A39" s="22">
        <v>4121</v>
      </c>
      <c r="B39" s="19" t="s">
        <v>145</v>
      </c>
      <c r="C39" s="20">
        <f t="shared" si="10"/>
        <v>3751679.5</v>
      </c>
      <c r="D39" s="20">
        <v>181527</v>
      </c>
      <c r="E39" s="20">
        <v>170820</v>
      </c>
      <c r="F39" s="20">
        <v>202402</v>
      </c>
      <c r="G39" s="21">
        <v>378537</v>
      </c>
      <c r="H39" s="20">
        <v>293443</v>
      </c>
      <c r="I39" s="20">
        <v>379314</v>
      </c>
      <c r="J39" s="20">
        <v>122211</v>
      </c>
      <c r="K39" s="20">
        <v>271282</v>
      </c>
      <c r="L39" s="20">
        <v>122530</v>
      </c>
      <c r="M39" s="20">
        <v>303133</v>
      </c>
      <c r="N39" s="20">
        <v>196205</v>
      </c>
      <c r="O39" s="20">
        <v>159605</v>
      </c>
      <c r="P39" s="20">
        <v>146386</v>
      </c>
      <c r="Q39" s="20">
        <v>109898</v>
      </c>
      <c r="R39" s="20">
        <v>83487</v>
      </c>
      <c r="S39" s="20">
        <v>33528</v>
      </c>
      <c r="T39" s="20">
        <v>61322</v>
      </c>
      <c r="U39" s="20">
        <v>39533</v>
      </c>
      <c r="V39" s="20">
        <v>20179</v>
      </c>
      <c r="W39" s="20">
        <v>70957</v>
      </c>
      <c r="X39" s="20">
        <v>42427</v>
      </c>
      <c r="Y39" s="20">
        <v>40194</v>
      </c>
      <c r="Z39" s="20">
        <v>8723</v>
      </c>
      <c r="AA39" s="20">
        <v>2228</v>
      </c>
      <c r="AB39" s="20">
        <v>8200.5</v>
      </c>
      <c r="AC39" s="20">
        <v>20134</v>
      </c>
      <c r="AD39" s="20">
        <v>20443</v>
      </c>
      <c r="AE39" s="20">
        <v>8880</v>
      </c>
      <c r="AF39" s="20">
        <v>5339</v>
      </c>
      <c r="AG39" s="20">
        <v>8241</v>
      </c>
      <c r="AH39" s="20">
        <v>10960</v>
      </c>
      <c r="AI39" s="20">
        <v>12983</v>
      </c>
      <c r="AJ39" s="20">
        <v>4278</v>
      </c>
      <c r="AK39" s="20">
        <v>9893</v>
      </c>
      <c r="AL39" s="20">
        <v>2436</v>
      </c>
      <c r="AM39" s="20">
        <v>3276</v>
      </c>
      <c r="AN39" s="20">
        <v>19145</v>
      </c>
      <c r="AO39" s="20">
        <v>25750</v>
      </c>
      <c r="AP39" s="20">
        <v>7850</v>
      </c>
      <c r="AQ39" s="20">
        <v>2673</v>
      </c>
      <c r="AR39" s="20">
        <v>4722</v>
      </c>
      <c r="AS39" s="20">
        <v>7174</v>
      </c>
      <c r="AT39" s="20">
        <v>2183</v>
      </c>
      <c r="AU39" s="20">
        <v>14827</v>
      </c>
      <c r="AV39" s="20">
        <v>1814</v>
      </c>
      <c r="AW39" s="20">
        <v>11159</v>
      </c>
      <c r="AX39" s="20">
        <v>8307</v>
      </c>
      <c r="AY39" s="20">
        <v>7529</v>
      </c>
      <c r="AZ39" s="20">
        <v>15048</v>
      </c>
      <c r="BA39" s="20">
        <v>6640</v>
      </c>
      <c r="BB39" s="20">
        <v>5401</v>
      </c>
      <c r="BC39" s="20">
        <v>3242</v>
      </c>
      <c r="BD39" s="20">
        <v>6166</v>
      </c>
      <c r="BE39" s="20">
        <v>6559</v>
      </c>
      <c r="BF39" s="20">
        <v>8626</v>
      </c>
      <c r="BG39" s="20">
        <v>22049</v>
      </c>
      <c r="BH39" s="20">
        <v>9881</v>
      </c>
    </row>
    <row r="40" spans="1:60" ht="12">
      <c r="A40" s="22">
        <v>4129</v>
      </c>
      <c r="B40" s="19" t="s">
        <v>146</v>
      </c>
      <c r="C40" s="20">
        <f t="shared" si="10"/>
        <v>0</v>
      </c>
      <c r="D40" s="20"/>
      <c r="E40" s="20"/>
      <c r="F40" s="20"/>
      <c r="G40" s="21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>
        <v>760</v>
      </c>
      <c r="U40" s="20"/>
      <c r="V40" s="20"/>
      <c r="W40" s="20"/>
      <c r="X40" s="20">
        <v>100</v>
      </c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>
        <v>-100</v>
      </c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>
        <v>-760</v>
      </c>
    </row>
    <row r="41" spans="1:60" ht="12">
      <c r="A41" s="22">
        <v>4131.2</v>
      </c>
      <c r="B41" s="19" t="s">
        <v>142</v>
      </c>
      <c r="C41" s="20">
        <f t="shared" si="10"/>
        <v>4776725.8</v>
      </c>
      <c r="D41" s="20">
        <v>975795</v>
      </c>
      <c r="E41" s="20">
        <v>120500</v>
      </c>
      <c r="F41" s="20">
        <v>531889.4</v>
      </c>
      <c r="G41" s="21">
        <v>466221</v>
      </c>
      <c r="H41" s="20">
        <v>299045.2</v>
      </c>
      <c r="I41" s="20">
        <v>320000</v>
      </c>
      <c r="J41" s="20">
        <v>127954.4</v>
      </c>
      <c r="K41" s="20">
        <v>512177</v>
      </c>
      <c r="L41" s="20">
        <v>334200</v>
      </c>
      <c r="M41" s="20">
        <v>382377</v>
      </c>
      <c r="N41" s="20">
        <v>265979</v>
      </c>
      <c r="O41" s="20">
        <v>31722</v>
      </c>
      <c r="P41" s="20">
        <v>19073.8</v>
      </c>
      <c r="Q41" s="20">
        <v>98000</v>
      </c>
      <c r="R41" s="20">
        <v>28342.1</v>
      </c>
      <c r="S41" s="20">
        <v>40532</v>
      </c>
      <c r="T41" s="20">
        <v>15195</v>
      </c>
      <c r="U41" s="20">
        <v>42000</v>
      </c>
      <c r="V41" s="20">
        <v>12700</v>
      </c>
      <c r="W41" s="20">
        <v>26094</v>
      </c>
      <c r="X41" s="20"/>
      <c r="Y41" s="20">
        <v>12000</v>
      </c>
      <c r="Z41" s="20">
        <v>11548</v>
      </c>
      <c r="AA41" s="20"/>
      <c r="AB41" s="20"/>
      <c r="AC41" s="20">
        <v>27000</v>
      </c>
      <c r="AD41" s="20"/>
      <c r="AE41" s="20">
        <v>700</v>
      </c>
      <c r="AF41" s="20">
        <v>2000</v>
      </c>
      <c r="AG41" s="20">
        <v>4842.4</v>
      </c>
      <c r="AH41" s="20"/>
      <c r="AI41" s="20"/>
      <c r="AJ41" s="20"/>
      <c r="AK41" s="20">
        <v>1500</v>
      </c>
      <c r="AL41" s="20"/>
      <c r="AM41" s="20"/>
      <c r="AN41" s="20"/>
      <c r="AO41" s="20">
        <v>1000</v>
      </c>
      <c r="AP41" s="20">
        <v>1000</v>
      </c>
      <c r="AQ41" s="20">
        <v>200</v>
      </c>
      <c r="AR41" s="20">
        <v>1300</v>
      </c>
      <c r="AS41" s="20">
        <v>500</v>
      </c>
      <c r="AT41" s="20"/>
      <c r="AU41" s="20">
        <v>5250.8</v>
      </c>
      <c r="AV41" s="20"/>
      <c r="AW41" s="20"/>
      <c r="AX41" s="20">
        <v>2600.2</v>
      </c>
      <c r="AY41" s="20">
        <v>294</v>
      </c>
      <c r="AZ41" s="20">
        <v>3000</v>
      </c>
      <c r="BA41" s="20">
        <v>2106.5</v>
      </c>
      <c r="BB41" s="20">
        <v>2550</v>
      </c>
      <c r="BC41" s="20">
        <v>6014.4</v>
      </c>
      <c r="BD41" s="20"/>
      <c r="BE41" s="20">
        <v>1630</v>
      </c>
      <c r="BF41" s="20">
        <v>2000</v>
      </c>
      <c r="BG41" s="20">
        <v>24740.6</v>
      </c>
      <c r="BH41" s="20">
        <v>13152</v>
      </c>
    </row>
    <row r="42" spans="1:60" ht="12">
      <c r="A42" s="22" t="s">
        <v>95</v>
      </c>
      <c r="B42" s="19" t="s">
        <v>147</v>
      </c>
      <c r="C42" s="20">
        <f t="shared" si="10"/>
        <v>0</v>
      </c>
      <c r="D42" s="20"/>
      <c r="E42" s="20"/>
      <c r="F42" s="20"/>
      <c r="G42" s="21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</row>
    <row r="43" spans="1:60" ht="12">
      <c r="A43" s="22" t="s">
        <v>143</v>
      </c>
      <c r="B43" s="19" t="s">
        <v>148</v>
      </c>
      <c r="C43" s="20">
        <f t="shared" si="10"/>
        <v>0</v>
      </c>
      <c r="D43" s="20"/>
      <c r="E43" s="20"/>
      <c r="F43" s="20"/>
      <c r="G43" s="21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</row>
    <row r="44" spans="1:60" ht="12">
      <c r="A44" s="22" t="s">
        <v>126</v>
      </c>
      <c r="B44" s="19" t="s">
        <v>149</v>
      </c>
      <c r="C44" s="20">
        <f t="shared" si="10"/>
        <v>0</v>
      </c>
      <c r="D44" s="20"/>
      <c r="E44" s="20"/>
      <c r="F44" s="20"/>
      <c r="G44" s="21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</row>
    <row r="45" spans="1:60" ht="12">
      <c r="A45" s="22" t="s">
        <v>155</v>
      </c>
      <c r="B45" s="19" t="s">
        <v>156</v>
      </c>
      <c r="C45" s="20">
        <f t="shared" si="10"/>
        <v>0</v>
      </c>
      <c r="D45" s="20"/>
      <c r="E45" s="20"/>
      <c r="F45" s="20"/>
      <c r="G45" s="21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</row>
    <row r="46" spans="1:60" ht="12">
      <c r="A46" s="22">
        <v>4229</v>
      </c>
      <c r="B46" s="19" t="s">
        <v>157</v>
      </c>
      <c r="C46" s="20">
        <f t="shared" si="10"/>
        <v>-522.7</v>
      </c>
      <c r="D46" s="20"/>
      <c r="E46" s="20"/>
      <c r="F46" s="20"/>
      <c r="G46" s="21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>
        <v>-522.7</v>
      </c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</row>
    <row r="47" spans="1:60" ht="12">
      <c r="A47" s="22" t="s">
        <v>96</v>
      </c>
      <c r="B47" s="19" t="s">
        <v>150</v>
      </c>
      <c r="C47" s="20">
        <f t="shared" si="10"/>
        <v>0</v>
      </c>
      <c r="D47" s="20"/>
      <c r="E47" s="20"/>
      <c r="F47" s="20"/>
      <c r="G47" s="21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</row>
    <row r="48" spans="1:60" ht="12.75" thickBot="1">
      <c r="A48" s="22" t="s">
        <v>97</v>
      </c>
      <c r="B48" s="19" t="s">
        <v>151</v>
      </c>
      <c r="C48" s="20">
        <f t="shared" si="10"/>
        <v>0</v>
      </c>
      <c r="D48" s="20"/>
      <c r="E48" s="20"/>
      <c r="F48" s="20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</row>
    <row r="49" spans="1:60" ht="12.75" thickBot="1">
      <c r="A49" s="36"/>
      <c r="B49" s="37" t="s">
        <v>152</v>
      </c>
      <c r="C49" s="27">
        <f t="shared" si="10"/>
        <v>9111106.6</v>
      </c>
      <c r="D49" s="46">
        <f aca="true" t="shared" si="11" ref="D49:AI49">SUM(D38,D39:D48)</f>
        <v>1171752</v>
      </c>
      <c r="E49" s="46">
        <f t="shared" si="11"/>
        <v>313657</v>
      </c>
      <c r="F49" s="46">
        <f t="shared" si="11"/>
        <v>765994.4</v>
      </c>
      <c r="G49" s="46">
        <f t="shared" si="11"/>
        <v>907938</v>
      </c>
      <c r="H49" s="46">
        <f t="shared" si="11"/>
        <v>631989.2</v>
      </c>
      <c r="I49" s="46">
        <f t="shared" si="11"/>
        <v>751750</v>
      </c>
      <c r="J49" s="46">
        <f t="shared" si="11"/>
        <v>269081.4</v>
      </c>
      <c r="K49" s="46">
        <f t="shared" si="11"/>
        <v>834400</v>
      </c>
      <c r="L49" s="46">
        <f t="shared" si="11"/>
        <v>478240</v>
      </c>
      <c r="M49" s="46">
        <f t="shared" si="11"/>
        <v>733352</v>
      </c>
      <c r="N49" s="46">
        <f t="shared" si="11"/>
        <v>499810</v>
      </c>
      <c r="O49" s="46">
        <f t="shared" si="11"/>
        <v>221102</v>
      </c>
      <c r="P49" s="46">
        <f t="shared" si="11"/>
        <v>195783.8</v>
      </c>
      <c r="Q49" s="46">
        <f t="shared" si="11"/>
        <v>230475</v>
      </c>
      <c r="R49" s="46">
        <f t="shared" si="11"/>
        <v>131106.1</v>
      </c>
      <c r="S49" s="46">
        <f t="shared" si="11"/>
        <v>85017</v>
      </c>
      <c r="T49" s="46">
        <f t="shared" si="11"/>
        <v>90461</v>
      </c>
      <c r="U49" s="46">
        <f t="shared" si="11"/>
        <v>92408</v>
      </c>
      <c r="V49" s="46">
        <f t="shared" si="11"/>
        <v>38591</v>
      </c>
      <c r="W49" s="46">
        <f t="shared" si="11"/>
        <v>105913</v>
      </c>
      <c r="X49" s="46">
        <f t="shared" si="11"/>
        <v>51487</v>
      </c>
      <c r="Y49" s="46">
        <f t="shared" si="11"/>
        <v>59668</v>
      </c>
      <c r="Z49" s="46">
        <f t="shared" si="11"/>
        <v>20640</v>
      </c>
      <c r="AA49" s="46">
        <f t="shared" si="11"/>
        <v>2236</v>
      </c>
      <c r="AB49" s="46">
        <f t="shared" si="11"/>
        <v>8216.5</v>
      </c>
      <c r="AC49" s="46">
        <f t="shared" si="11"/>
        <v>48428</v>
      </c>
      <c r="AD49" s="46">
        <f t="shared" si="11"/>
        <v>21117</v>
      </c>
      <c r="AE49" s="46">
        <f t="shared" si="11"/>
        <v>10124</v>
      </c>
      <c r="AF49" s="46">
        <f t="shared" si="11"/>
        <v>7561</v>
      </c>
      <c r="AG49" s="46">
        <f t="shared" si="11"/>
        <v>13502.4</v>
      </c>
      <c r="AH49" s="46">
        <f t="shared" si="11"/>
        <v>11538</v>
      </c>
      <c r="AI49" s="46">
        <f t="shared" si="11"/>
        <v>13822</v>
      </c>
      <c r="AJ49" s="46">
        <f aca="true" t="shared" si="12" ref="AJ49:BO49">SUM(AJ38,AJ39:AJ48)</f>
        <v>4379</v>
      </c>
      <c r="AK49" s="46">
        <f t="shared" si="12"/>
        <v>11880</v>
      </c>
      <c r="AL49" s="46">
        <f t="shared" si="12"/>
        <v>2441</v>
      </c>
      <c r="AM49" s="46">
        <f t="shared" si="12"/>
        <v>3288</v>
      </c>
      <c r="AN49" s="46">
        <f t="shared" si="12"/>
        <v>19488.3</v>
      </c>
      <c r="AO49" s="46">
        <f t="shared" si="12"/>
        <v>27775</v>
      </c>
      <c r="AP49" s="46">
        <f t="shared" si="12"/>
        <v>9223</v>
      </c>
      <c r="AQ49" s="46">
        <f t="shared" si="12"/>
        <v>2953</v>
      </c>
      <c r="AR49" s="46">
        <f t="shared" si="12"/>
        <v>6288</v>
      </c>
      <c r="AS49" s="46">
        <f t="shared" si="12"/>
        <v>8068</v>
      </c>
      <c r="AT49" s="46">
        <f t="shared" si="12"/>
        <v>2187</v>
      </c>
      <c r="AU49" s="46">
        <f t="shared" si="12"/>
        <v>20728.8</v>
      </c>
      <c r="AV49" s="46">
        <f t="shared" si="12"/>
        <v>1825</v>
      </c>
      <c r="AW49" s="46">
        <f t="shared" si="12"/>
        <v>11595</v>
      </c>
      <c r="AX49" s="46">
        <f t="shared" si="12"/>
        <v>11606.2</v>
      </c>
      <c r="AY49" s="46">
        <f t="shared" si="12"/>
        <v>8126</v>
      </c>
      <c r="AZ49" s="46">
        <f t="shared" si="12"/>
        <v>18857</v>
      </c>
      <c r="BA49" s="46">
        <f t="shared" si="12"/>
        <v>8981.5</v>
      </c>
      <c r="BB49" s="46">
        <f t="shared" si="12"/>
        <v>8170</v>
      </c>
      <c r="BC49" s="46">
        <f t="shared" si="12"/>
        <v>9495.4</v>
      </c>
      <c r="BD49" s="46">
        <f t="shared" si="12"/>
        <v>6207</v>
      </c>
      <c r="BE49" s="46">
        <f t="shared" si="12"/>
        <v>8590</v>
      </c>
      <c r="BF49" s="46">
        <f t="shared" si="12"/>
        <v>11187</v>
      </c>
      <c r="BG49" s="46">
        <f t="shared" si="12"/>
        <v>48062.6</v>
      </c>
      <c r="BH49" s="46">
        <f t="shared" si="12"/>
        <v>22544</v>
      </c>
    </row>
    <row r="50" spans="1:60" s="50" customFormat="1" ht="16.5" customHeight="1" thickBot="1">
      <c r="A50" s="47"/>
      <c r="B50" s="39" t="s">
        <v>98</v>
      </c>
      <c r="C50" s="48">
        <f t="shared" si="10"/>
        <v>10679422</v>
      </c>
      <c r="D50" s="41">
        <f aca="true" t="shared" si="13" ref="D50:AI50">SUM(D49,D35,D30,D18)</f>
        <v>1360556</v>
      </c>
      <c r="E50" s="41">
        <f t="shared" si="13"/>
        <v>396489</v>
      </c>
      <c r="F50" s="41">
        <f t="shared" si="13"/>
        <v>861194</v>
      </c>
      <c r="G50" s="49">
        <f t="shared" si="13"/>
        <v>1052131</v>
      </c>
      <c r="H50" s="41">
        <f t="shared" si="13"/>
        <v>737347.2</v>
      </c>
      <c r="I50" s="41">
        <f t="shared" si="13"/>
        <v>921562</v>
      </c>
      <c r="J50" s="41">
        <f t="shared" si="13"/>
        <v>333673.5</v>
      </c>
      <c r="K50" s="41">
        <f t="shared" si="13"/>
        <v>941500</v>
      </c>
      <c r="L50" s="41">
        <f t="shared" si="13"/>
        <v>532590.3</v>
      </c>
      <c r="M50" s="41">
        <f t="shared" si="13"/>
        <v>860872</v>
      </c>
      <c r="N50" s="41">
        <f t="shared" si="13"/>
        <v>578177</v>
      </c>
      <c r="O50" s="41">
        <f t="shared" si="13"/>
        <v>256367</v>
      </c>
      <c r="P50" s="41">
        <f t="shared" si="13"/>
        <v>241425.8</v>
      </c>
      <c r="Q50" s="41">
        <f t="shared" si="13"/>
        <v>263768.5</v>
      </c>
      <c r="R50" s="41">
        <f t="shared" si="13"/>
        <v>162211.30000000002</v>
      </c>
      <c r="S50" s="41">
        <f t="shared" si="13"/>
        <v>97585</v>
      </c>
      <c r="T50" s="41">
        <f t="shared" si="13"/>
        <v>104988</v>
      </c>
      <c r="U50" s="41">
        <f t="shared" si="13"/>
        <v>109736</v>
      </c>
      <c r="V50" s="41">
        <f t="shared" si="13"/>
        <v>45986</v>
      </c>
      <c r="W50" s="41">
        <f t="shared" si="13"/>
        <v>135651</v>
      </c>
      <c r="X50" s="41">
        <f t="shared" si="13"/>
        <v>59431</v>
      </c>
      <c r="Y50" s="41">
        <f t="shared" si="13"/>
        <v>72760.6</v>
      </c>
      <c r="Z50" s="41">
        <f t="shared" si="13"/>
        <v>23307</v>
      </c>
      <c r="AA50" s="41">
        <f t="shared" si="13"/>
        <v>2683</v>
      </c>
      <c r="AB50" s="41">
        <f t="shared" si="13"/>
        <v>10065</v>
      </c>
      <c r="AC50" s="41">
        <f t="shared" si="13"/>
        <v>60773</v>
      </c>
      <c r="AD50" s="41">
        <f t="shared" si="13"/>
        <v>24853</v>
      </c>
      <c r="AE50" s="41">
        <f t="shared" si="13"/>
        <v>13428.1</v>
      </c>
      <c r="AF50" s="41">
        <f t="shared" si="13"/>
        <v>12151</v>
      </c>
      <c r="AG50" s="41">
        <f t="shared" si="13"/>
        <v>16089.199999999999</v>
      </c>
      <c r="AH50" s="41">
        <f t="shared" si="13"/>
        <v>13638</v>
      </c>
      <c r="AI50" s="41">
        <f t="shared" si="13"/>
        <v>16200</v>
      </c>
      <c r="AJ50" s="41">
        <f aca="true" t="shared" si="14" ref="AJ50:BO50">SUM(AJ49,AJ35,AJ30,AJ18)</f>
        <v>5063</v>
      </c>
      <c r="AK50" s="41">
        <f t="shared" si="14"/>
        <v>13304</v>
      </c>
      <c r="AL50" s="41">
        <f t="shared" si="14"/>
        <v>2911</v>
      </c>
      <c r="AM50" s="41">
        <f t="shared" si="14"/>
        <v>4266.7</v>
      </c>
      <c r="AN50" s="41">
        <f t="shared" si="14"/>
        <v>25273</v>
      </c>
      <c r="AO50" s="41">
        <f t="shared" si="14"/>
        <v>37294</v>
      </c>
      <c r="AP50" s="41">
        <f t="shared" si="14"/>
        <v>11345</v>
      </c>
      <c r="AQ50" s="41">
        <f t="shared" si="14"/>
        <v>3501</v>
      </c>
      <c r="AR50" s="41">
        <f t="shared" si="14"/>
        <v>7148</v>
      </c>
      <c r="AS50" s="41">
        <f t="shared" si="14"/>
        <v>9603</v>
      </c>
      <c r="AT50" s="41">
        <f t="shared" si="14"/>
        <v>2750</v>
      </c>
      <c r="AU50" s="41">
        <f t="shared" si="14"/>
        <v>22845.8</v>
      </c>
      <c r="AV50" s="41">
        <f t="shared" si="14"/>
        <v>2439</v>
      </c>
      <c r="AW50" s="41">
        <f t="shared" si="14"/>
        <v>17345</v>
      </c>
      <c r="AX50" s="41">
        <f t="shared" si="14"/>
        <v>14238</v>
      </c>
      <c r="AY50" s="41">
        <f t="shared" si="14"/>
        <v>10185</v>
      </c>
      <c r="AZ50" s="41">
        <f t="shared" si="14"/>
        <v>21636</v>
      </c>
      <c r="BA50" s="41">
        <f t="shared" si="14"/>
        <v>10382</v>
      </c>
      <c r="BB50" s="41">
        <f t="shared" si="14"/>
        <v>12810</v>
      </c>
      <c r="BC50" s="41">
        <f t="shared" si="14"/>
        <v>10855.4</v>
      </c>
      <c r="BD50" s="41">
        <f t="shared" si="14"/>
        <v>7140</v>
      </c>
      <c r="BE50" s="41">
        <f t="shared" si="14"/>
        <v>10374</v>
      </c>
      <c r="BF50" s="41">
        <f t="shared" si="14"/>
        <v>14323</v>
      </c>
      <c r="BG50" s="41">
        <f t="shared" si="14"/>
        <v>54091.6</v>
      </c>
      <c r="BH50" s="41">
        <f t="shared" si="14"/>
        <v>29109</v>
      </c>
    </row>
    <row r="51" spans="1:60" ht="15.75" customHeight="1" thickBot="1">
      <c r="A51" s="14"/>
      <c r="B51" s="51" t="s">
        <v>99</v>
      </c>
      <c r="C51" s="16"/>
      <c r="D51" s="16"/>
      <c r="E51" s="16"/>
      <c r="F51" s="16"/>
      <c r="G51" s="17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thickBot="1">
      <c r="A52" s="22" t="s">
        <v>100</v>
      </c>
      <c r="B52" s="19" t="s">
        <v>101</v>
      </c>
      <c r="C52" s="20">
        <f>SUM(D52:BH52)</f>
        <v>7650526.1</v>
      </c>
      <c r="D52" s="20">
        <v>758869</v>
      </c>
      <c r="E52" s="20">
        <v>329221</v>
      </c>
      <c r="F52" s="20">
        <v>423733.7</v>
      </c>
      <c r="G52" s="20">
        <v>593290</v>
      </c>
      <c r="H52" s="20">
        <v>537933.8</v>
      </c>
      <c r="I52" s="20">
        <v>1000000</v>
      </c>
      <c r="J52" s="20">
        <v>232908.6</v>
      </c>
      <c r="K52" s="20">
        <v>628483</v>
      </c>
      <c r="L52" s="20">
        <v>272656.8</v>
      </c>
      <c r="M52" s="20">
        <v>489978</v>
      </c>
      <c r="N52" s="20">
        <v>402082</v>
      </c>
      <c r="O52" s="20">
        <v>247270</v>
      </c>
      <c r="P52" s="20">
        <v>283004.9</v>
      </c>
      <c r="Q52" s="20">
        <v>222456.2</v>
      </c>
      <c r="R52" s="20">
        <v>156569</v>
      </c>
      <c r="S52" s="20">
        <v>63392</v>
      </c>
      <c r="T52" s="20">
        <v>139766.8</v>
      </c>
      <c r="U52" s="20">
        <v>87449.5</v>
      </c>
      <c r="V52" s="20">
        <v>46565</v>
      </c>
      <c r="W52" s="20">
        <v>113274</v>
      </c>
      <c r="X52" s="20">
        <v>59581</v>
      </c>
      <c r="Y52" s="20">
        <v>62753.8</v>
      </c>
      <c r="Z52" s="20">
        <v>22107</v>
      </c>
      <c r="AA52" s="20">
        <v>2299</v>
      </c>
      <c r="AB52" s="20">
        <v>8750</v>
      </c>
      <c r="AC52" s="20">
        <v>43407.3</v>
      </c>
      <c r="AD52" s="20">
        <v>24283</v>
      </c>
      <c r="AE52" s="20">
        <v>15378.1</v>
      </c>
      <c r="AF52" s="20">
        <v>8884</v>
      </c>
      <c r="AG52" s="20">
        <v>15809.2</v>
      </c>
      <c r="AH52" s="20">
        <v>12724</v>
      </c>
      <c r="AI52" s="20">
        <v>16865</v>
      </c>
      <c r="AJ52" s="20">
        <v>5084.9</v>
      </c>
      <c r="AK52" s="20">
        <v>12904</v>
      </c>
      <c r="AL52" s="20">
        <v>2911</v>
      </c>
      <c r="AM52" s="20">
        <v>8397.5</v>
      </c>
      <c r="AN52" s="20">
        <v>23651</v>
      </c>
      <c r="AO52" s="20">
        <v>36794</v>
      </c>
      <c r="AP52" s="20">
        <v>9715</v>
      </c>
      <c r="AQ52" s="20">
        <v>3412</v>
      </c>
      <c r="AR52" s="20">
        <v>5848</v>
      </c>
      <c r="AS52" s="20">
        <v>12089</v>
      </c>
      <c r="AT52" s="20">
        <v>2750</v>
      </c>
      <c r="AU52" s="20">
        <v>19995.8</v>
      </c>
      <c r="AV52" s="20">
        <v>2439</v>
      </c>
      <c r="AW52" s="20">
        <v>15525.5</v>
      </c>
      <c r="AX52" s="20">
        <v>12738</v>
      </c>
      <c r="AY52" s="20">
        <v>8635</v>
      </c>
      <c r="AZ52" s="20">
        <v>22723</v>
      </c>
      <c r="BA52" s="20">
        <v>9917</v>
      </c>
      <c r="BB52" s="20">
        <v>10910</v>
      </c>
      <c r="BC52" s="20">
        <v>11553.4</v>
      </c>
      <c r="BD52" s="20">
        <v>6909.5</v>
      </c>
      <c r="BE52" s="20">
        <v>10374</v>
      </c>
      <c r="BF52" s="20">
        <v>11723</v>
      </c>
      <c r="BG52" s="20">
        <v>40365</v>
      </c>
      <c r="BH52" s="20">
        <v>21416.8</v>
      </c>
    </row>
    <row r="53" spans="1:60" ht="12.75" thickBot="1">
      <c r="A53" s="36" t="s">
        <v>102</v>
      </c>
      <c r="B53" s="37" t="s">
        <v>103</v>
      </c>
      <c r="C53" s="25">
        <f>SUM(D53:BH53)</f>
        <v>5127773</v>
      </c>
      <c r="D53" s="25">
        <v>606687</v>
      </c>
      <c r="E53" s="25">
        <v>275631</v>
      </c>
      <c r="F53" s="25">
        <v>545210</v>
      </c>
      <c r="G53" s="25">
        <v>515249</v>
      </c>
      <c r="H53" s="25">
        <v>201146</v>
      </c>
      <c r="I53" s="25">
        <v>658000</v>
      </c>
      <c r="J53" s="25">
        <v>172090.4</v>
      </c>
      <c r="K53" s="25">
        <v>323017</v>
      </c>
      <c r="L53" s="25">
        <v>259000</v>
      </c>
      <c r="M53" s="25">
        <v>535498</v>
      </c>
      <c r="N53" s="25">
        <v>253723</v>
      </c>
      <c r="O53" s="25">
        <v>146169</v>
      </c>
      <c r="P53" s="25">
        <v>65808</v>
      </c>
      <c r="Q53" s="25">
        <v>79870</v>
      </c>
      <c r="R53" s="25">
        <v>3815</v>
      </c>
      <c r="S53" s="25">
        <v>34193</v>
      </c>
      <c r="T53" s="25">
        <v>229016.5</v>
      </c>
      <c r="U53" s="25">
        <v>34290</v>
      </c>
      <c r="V53" s="25">
        <v>4334</v>
      </c>
      <c r="W53" s="25">
        <v>37177</v>
      </c>
      <c r="X53" s="25">
        <v>650</v>
      </c>
      <c r="Y53" s="25">
        <v>7893.1</v>
      </c>
      <c r="Z53" s="25"/>
      <c r="AA53" s="25">
        <v>384</v>
      </c>
      <c r="AB53" s="25">
        <v>1315</v>
      </c>
      <c r="AC53" s="25">
        <v>22336</v>
      </c>
      <c r="AD53" s="25">
        <v>3270</v>
      </c>
      <c r="AE53" s="25"/>
      <c r="AF53" s="25">
        <v>7267</v>
      </c>
      <c r="AG53" s="25">
        <v>1780</v>
      </c>
      <c r="AH53" s="25">
        <v>1530</v>
      </c>
      <c r="AI53" s="25">
        <v>150</v>
      </c>
      <c r="AJ53" s="25"/>
      <c r="AK53" s="25">
        <v>400</v>
      </c>
      <c r="AL53" s="25"/>
      <c r="AM53" s="25">
        <v>9950</v>
      </c>
      <c r="AN53" s="25">
        <v>4400</v>
      </c>
      <c r="AO53" s="25">
        <v>1600</v>
      </c>
      <c r="AP53" s="25">
        <v>2000</v>
      </c>
      <c r="AQ53" s="25">
        <v>89</v>
      </c>
      <c r="AR53" s="25">
        <v>1300</v>
      </c>
      <c r="AS53" s="25">
        <v>114</v>
      </c>
      <c r="AT53" s="25"/>
      <c r="AU53" s="25">
        <v>2850</v>
      </c>
      <c r="AV53" s="25"/>
      <c r="AW53" s="25">
        <v>1819.5</v>
      </c>
      <c r="AX53" s="25">
        <v>1500</v>
      </c>
      <c r="AY53" s="25">
        <v>1550</v>
      </c>
      <c r="AZ53" s="25">
        <v>1555</v>
      </c>
      <c r="BA53" s="25">
        <v>15000</v>
      </c>
      <c r="BB53" s="25">
        <v>1900</v>
      </c>
      <c r="BC53" s="25">
        <v>10432</v>
      </c>
      <c r="BD53" s="25">
        <v>2730.5</v>
      </c>
      <c r="BE53" s="25"/>
      <c r="BF53" s="25">
        <v>4600</v>
      </c>
      <c r="BG53" s="25">
        <v>16172</v>
      </c>
      <c r="BH53" s="25">
        <v>21312</v>
      </c>
    </row>
    <row r="54" spans="1:60" s="50" customFormat="1" ht="15" thickBot="1">
      <c r="A54" s="47"/>
      <c r="B54" s="39" t="s">
        <v>104</v>
      </c>
      <c r="C54" s="48">
        <f>SUM(D54:BH54)</f>
        <v>12778299.100000003</v>
      </c>
      <c r="D54" s="41">
        <f aca="true" t="shared" si="15" ref="D54:AI54">SUM(D52:D53)</f>
        <v>1365556</v>
      </c>
      <c r="E54" s="41">
        <f t="shared" si="15"/>
        <v>604852</v>
      </c>
      <c r="F54" s="41">
        <f t="shared" si="15"/>
        <v>968943.7</v>
      </c>
      <c r="G54" s="53">
        <f t="shared" si="15"/>
        <v>1108539</v>
      </c>
      <c r="H54" s="41">
        <f t="shared" si="15"/>
        <v>739079.8</v>
      </c>
      <c r="I54" s="41">
        <f t="shared" si="15"/>
        <v>1658000</v>
      </c>
      <c r="J54" s="41">
        <f t="shared" si="15"/>
        <v>404999</v>
      </c>
      <c r="K54" s="41">
        <f t="shared" si="15"/>
        <v>951500</v>
      </c>
      <c r="L54" s="41">
        <f t="shared" si="15"/>
        <v>531656.8</v>
      </c>
      <c r="M54" s="41">
        <f t="shared" si="15"/>
        <v>1025476</v>
      </c>
      <c r="N54" s="41">
        <f t="shared" si="15"/>
        <v>655805</v>
      </c>
      <c r="O54" s="41">
        <f t="shared" si="15"/>
        <v>393439</v>
      </c>
      <c r="P54" s="41">
        <f t="shared" si="15"/>
        <v>348812.9</v>
      </c>
      <c r="Q54" s="41">
        <f t="shared" si="15"/>
        <v>302326.2</v>
      </c>
      <c r="R54" s="41">
        <f t="shared" si="15"/>
        <v>160384</v>
      </c>
      <c r="S54" s="41">
        <f t="shared" si="15"/>
        <v>97585</v>
      </c>
      <c r="T54" s="41">
        <f t="shared" si="15"/>
        <v>368783.3</v>
      </c>
      <c r="U54" s="41">
        <f t="shared" si="15"/>
        <v>121739.5</v>
      </c>
      <c r="V54" s="41">
        <f t="shared" si="15"/>
        <v>50899</v>
      </c>
      <c r="W54" s="41">
        <f t="shared" si="15"/>
        <v>150451</v>
      </c>
      <c r="X54" s="41">
        <f t="shared" si="15"/>
        <v>60231</v>
      </c>
      <c r="Y54" s="41">
        <f t="shared" si="15"/>
        <v>70646.90000000001</v>
      </c>
      <c r="Z54" s="41">
        <f t="shared" si="15"/>
        <v>22107</v>
      </c>
      <c r="AA54" s="41">
        <f t="shared" si="15"/>
        <v>2683</v>
      </c>
      <c r="AB54" s="41">
        <f t="shared" si="15"/>
        <v>10065</v>
      </c>
      <c r="AC54" s="41">
        <f t="shared" si="15"/>
        <v>65743.3</v>
      </c>
      <c r="AD54" s="41">
        <f t="shared" si="15"/>
        <v>27553</v>
      </c>
      <c r="AE54" s="41">
        <f t="shared" si="15"/>
        <v>15378.1</v>
      </c>
      <c r="AF54" s="41">
        <f t="shared" si="15"/>
        <v>16151</v>
      </c>
      <c r="AG54" s="41">
        <f t="shared" si="15"/>
        <v>17589.2</v>
      </c>
      <c r="AH54" s="41">
        <f t="shared" si="15"/>
        <v>14254</v>
      </c>
      <c r="AI54" s="41">
        <f t="shared" si="15"/>
        <v>17015</v>
      </c>
      <c r="AJ54" s="41">
        <f aca="true" t="shared" si="16" ref="AJ54:BO54">SUM(AJ52:AJ53)</f>
        <v>5084.9</v>
      </c>
      <c r="AK54" s="41">
        <f t="shared" si="16"/>
        <v>13304</v>
      </c>
      <c r="AL54" s="41">
        <f t="shared" si="16"/>
        <v>2911</v>
      </c>
      <c r="AM54" s="41">
        <f t="shared" si="16"/>
        <v>18347.5</v>
      </c>
      <c r="AN54" s="41">
        <f t="shared" si="16"/>
        <v>28051</v>
      </c>
      <c r="AO54" s="41">
        <f t="shared" si="16"/>
        <v>38394</v>
      </c>
      <c r="AP54" s="41">
        <f t="shared" si="16"/>
        <v>11715</v>
      </c>
      <c r="AQ54" s="41">
        <f t="shared" si="16"/>
        <v>3501</v>
      </c>
      <c r="AR54" s="41">
        <f t="shared" si="16"/>
        <v>7148</v>
      </c>
      <c r="AS54" s="41">
        <f t="shared" si="16"/>
        <v>12203</v>
      </c>
      <c r="AT54" s="41">
        <f t="shared" si="16"/>
        <v>2750</v>
      </c>
      <c r="AU54" s="41">
        <f t="shared" si="16"/>
        <v>22845.8</v>
      </c>
      <c r="AV54" s="41">
        <f t="shared" si="16"/>
        <v>2439</v>
      </c>
      <c r="AW54" s="41">
        <f t="shared" si="16"/>
        <v>17345</v>
      </c>
      <c r="AX54" s="41">
        <f t="shared" si="16"/>
        <v>14238</v>
      </c>
      <c r="AY54" s="41">
        <f t="shared" si="16"/>
        <v>10185</v>
      </c>
      <c r="AZ54" s="41">
        <f t="shared" si="16"/>
        <v>24278</v>
      </c>
      <c r="BA54" s="41">
        <f t="shared" si="16"/>
        <v>24917</v>
      </c>
      <c r="BB54" s="41">
        <f t="shared" si="16"/>
        <v>12810</v>
      </c>
      <c r="BC54" s="41">
        <f t="shared" si="16"/>
        <v>21985.4</v>
      </c>
      <c r="BD54" s="41">
        <f t="shared" si="16"/>
        <v>9640</v>
      </c>
      <c r="BE54" s="41">
        <f t="shared" si="16"/>
        <v>10374</v>
      </c>
      <c r="BF54" s="41">
        <f t="shared" si="16"/>
        <v>16323</v>
      </c>
      <c r="BG54" s="41">
        <f t="shared" si="16"/>
        <v>56537</v>
      </c>
      <c r="BH54" s="41">
        <f t="shared" si="16"/>
        <v>42728.8</v>
      </c>
    </row>
    <row r="55" spans="1:60" s="50" customFormat="1" ht="15" thickBot="1">
      <c r="A55" s="47"/>
      <c r="B55" s="39" t="s">
        <v>105</v>
      </c>
      <c r="C55" s="52">
        <f>SUM(D55:BH55)</f>
        <v>-2098877.1</v>
      </c>
      <c r="D55" s="41">
        <f aca="true" t="shared" si="17" ref="D55:AI55">D50-D54</f>
        <v>-5000</v>
      </c>
      <c r="E55" s="41">
        <f t="shared" si="17"/>
        <v>-208363</v>
      </c>
      <c r="F55" s="41">
        <f t="shared" si="17"/>
        <v>-107749.69999999995</v>
      </c>
      <c r="G55" s="49">
        <f t="shared" si="17"/>
        <v>-56408</v>
      </c>
      <c r="H55" s="41">
        <f t="shared" si="17"/>
        <v>-1732.6000000000931</v>
      </c>
      <c r="I55" s="41">
        <f t="shared" si="17"/>
        <v>-736438</v>
      </c>
      <c r="J55" s="41">
        <f t="shared" si="17"/>
        <v>-71325.5</v>
      </c>
      <c r="K55" s="41">
        <f t="shared" si="17"/>
        <v>-10000</v>
      </c>
      <c r="L55" s="41">
        <f t="shared" si="17"/>
        <v>933.5</v>
      </c>
      <c r="M55" s="41">
        <f t="shared" si="17"/>
        <v>-164604</v>
      </c>
      <c r="N55" s="41">
        <f t="shared" si="17"/>
        <v>-77628</v>
      </c>
      <c r="O55" s="41">
        <f t="shared" si="17"/>
        <v>-137072</v>
      </c>
      <c r="P55" s="41">
        <f t="shared" si="17"/>
        <v>-107387.10000000003</v>
      </c>
      <c r="Q55" s="41">
        <f t="shared" si="17"/>
        <v>-38557.70000000001</v>
      </c>
      <c r="R55" s="41">
        <f t="shared" si="17"/>
        <v>1827.3000000000175</v>
      </c>
      <c r="S55" s="41">
        <f t="shared" si="17"/>
        <v>0</v>
      </c>
      <c r="T55" s="41">
        <f t="shared" si="17"/>
        <v>-263795.3</v>
      </c>
      <c r="U55" s="41">
        <f t="shared" si="17"/>
        <v>-12003.5</v>
      </c>
      <c r="V55" s="41">
        <f t="shared" si="17"/>
        <v>-4913</v>
      </c>
      <c r="W55" s="41">
        <f t="shared" si="17"/>
        <v>-14800</v>
      </c>
      <c r="X55" s="41">
        <f t="shared" si="17"/>
        <v>-800</v>
      </c>
      <c r="Y55" s="41">
        <f t="shared" si="17"/>
        <v>2113.699999999997</v>
      </c>
      <c r="Z55" s="41">
        <f t="shared" si="17"/>
        <v>1200</v>
      </c>
      <c r="AA55" s="41">
        <f t="shared" si="17"/>
        <v>0</v>
      </c>
      <c r="AB55" s="41">
        <f t="shared" si="17"/>
        <v>0</v>
      </c>
      <c r="AC55" s="41">
        <f t="shared" si="17"/>
        <v>-4970.300000000003</v>
      </c>
      <c r="AD55" s="41">
        <f t="shared" si="17"/>
        <v>-2700</v>
      </c>
      <c r="AE55" s="41">
        <f t="shared" si="17"/>
        <v>-1950</v>
      </c>
      <c r="AF55" s="41">
        <f t="shared" si="17"/>
        <v>-4000</v>
      </c>
      <c r="AG55" s="41">
        <f t="shared" si="17"/>
        <v>-1500.0000000000018</v>
      </c>
      <c r="AH55" s="41">
        <f t="shared" si="17"/>
        <v>-616</v>
      </c>
      <c r="AI55" s="41">
        <f t="shared" si="17"/>
        <v>-815</v>
      </c>
      <c r="AJ55" s="41">
        <f aca="true" t="shared" si="18" ref="AJ55:BO55">AJ50-AJ54</f>
        <v>-21.899999999999636</v>
      </c>
      <c r="AK55" s="41">
        <f t="shared" si="18"/>
        <v>0</v>
      </c>
      <c r="AL55" s="41">
        <f t="shared" si="18"/>
        <v>0</v>
      </c>
      <c r="AM55" s="41">
        <f t="shared" si="18"/>
        <v>-14080.8</v>
      </c>
      <c r="AN55" s="41">
        <f t="shared" si="18"/>
        <v>-2778</v>
      </c>
      <c r="AO55" s="41">
        <f t="shared" si="18"/>
        <v>-1100</v>
      </c>
      <c r="AP55" s="41">
        <f t="shared" si="18"/>
        <v>-370</v>
      </c>
      <c r="AQ55" s="41">
        <f t="shared" si="18"/>
        <v>0</v>
      </c>
      <c r="AR55" s="41">
        <f t="shared" si="18"/>
        <v>0</v>
      </c>
      <c r="AS55" s="41">
        <f t="shared" si="18"/>
        <v>-2600</v>
      </c>
      <c r="AT55" s="41">
        <f t="shared" si="18"/>
        <v>0</v>
      </c>
      <c r="AU55" s="41">
        <f t="shared" si="18"/>
        <v>0</v>
      </c>
      <c r="AV55" s="41">
        <f t="shared" si="18"/>
        <v>0</v>
      </c>
      <c r="AW55" s="41">
        <f t="shared" si="18"/>
        <v>0</v>
      </c>
      <c r="AX55" s="41">
        <f t="shared" si="18"/>
        <v>0</v>
      </c>
      <c r="AY55" s="41">
        <f t="shared" si="18"/>
        <v>0</v>
      </c>
      <c r="AZ55" s="41">
        <f t="shared" si="18"/>
        <v>-2642</v>
      </c>
      <c r="BA55" s="41">
        <f t="shared" si="18"/>
        <v>-14535</v>
      </c>
      <c r="BB55" s="41">
        <f t="shared" si="18"/>
        <v>0</v>
      </c>
      <c r="BC55" s="41">
        <f t="shared" si="18"/>
        <v>-11130.000000000002</v>
      </c>
      <c r="BD55" s="41">
        <f t="shared" si="18"/>
        <v>-2500</v>
      </c>
      <c r="BE55" s="41">
        <f t="shared" si="18"/>
        <v>0</v>
      </c>
      <c r="BF55" s="41">
        <f t="shared" si="18"/>
        <v>-2000</v>
      </c>
      <c r="BG55" s="41">
        <f t="shared" si="18"/>
        <v>-2445.4000000000015</v>
      </c>
      <c r="BH55" s="41">
        <f t="shared" si="18"/>
        <v>-13619.800000000003</v>
      </c>
    </row>
    <row r="56" spans="1:60" s="57" customFormat="1" ht="15" thickBot="1">
      <c r="A56" s="54"/>
      <c r="B56" s="55"/>
      <c r="C56" s="68"/>
      <c r="D56" s="56"/>
      <c r="E56" s="56"/>
      <c r="F56" s="56"/>
      <c r="G56" s="69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</row>
    <row r="57" spans="1:60" ht="15" thickBot="1">
      <c r="A57" s="14"/>
      <c r="B57" s="51" t="s">
        <v>106</v>
      </c>
      <c r="C57" s="16"/>
      <c r="D57" s="16"/>
      <c r="E57" s="16"/>
      <c r="F57" s="16"/>
      <c r="G57" s="17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</row>
    <row r="58" spans="1:60" ht="12">
      <c r="A58" s="22" t="s">
        <v>127</v>
      </c>
      <c r="B58" s="19" t="s">
        <v>128</v>
      </c>
      <c r="C58" s="20">
        <f aca="true" t="shared" si="19" ref="C58:C63">SUM(D58:BH58)</f>
        <v>0</v>
      </c>
      <c r="D58" s="20"/>
      <c r="E58" s="20"/>
      <c r="F58" s="20"/>
      <c r="G58" s="21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</row>
    <row r="59" spans="1:60" ht="12">
      <c r="A59" s="22" t="s">
        <v>129</v>
      </c>
      <c r="B59" s="19" t="s">
        <v>130</v>
      </c>
      <c r="C59" s="20">
        <f t="shared" si="19"/>
        <v>0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</row>
    <row r="60" spans="1:60" ht="12">
      <c r="A60" s="22" t="s">
        <v>131</v>
      </c>
      <c r="B60" s="19" t="s">
        <v>132</v>
      </c>
      <c r="C60" s="20">
        <f t="shared" si="19"/>
        <v>0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</row>
    <row r="61" spans="1:60" ht="12">
      <c r="A61" s="22" t="s">
        <v>133</v>
      </c>
      <c r="B61" s="19" t="s">
        <v>134</v>
      </c>
      <c r="C61" s="20">
        <f t="shared" si="19"/>
        <v>-21141.600000000002</v>
      </c>
      <c r="D61" s="20"/>
      <c r="E61" s="20">
        <v>-580</v>
      </c>
      <c r="F61" s="20"/>
      <c r="G61" s="20"/>
      <c r="H61" s="20"/>
      <c r="I61" s="20"/>
      <c r="J61" s="20"/>
      <c r="K61" s="20">
        <v>-363</v>
      </c>
      <c r="L61" s="20"/>
      <c r="M61" s="20"/>
      <c r="N61" s="20"/>
      <c r="O61" s="20"/>
      <c r="P61" s="20">
        <v>-11612.9</v>
      </c>
      <c r="Q61" s="20">
        <v>-889</v>
      </c>
      <c r="R61" s="20">
        <v>-1827.3</v>
      </c>
      <c r="S61" s="20"/>
      <c r="T61" s="20">
        <v>-753.7</v>
      </c>
      <c r="U61" s="20"/>
      <c r="V61" s="20"/>
      <c r="W61" s="20"/>
      <c r="X61" s="20"/>
      <c r="Y61" s="20">
        <v>-2000</v>
      </c>
      <c r="Z61" s="20">
        <v>-1200</v>
      </c>
      <c r="AA61" s="20"/>
      <c r="AB61" s="20"/>
      <c r="AC61" s="20"/>
      <c r="AD61" s="20"/>
      <c r="AE61" s="20"/>
      <c r="AF61" s="20"/>
      <c r="AG61" s="20"/>
      <c r="AH61" s="20"/>
      <c r="AI61" s="20"/>
      <c r="AJ61" s="20">
        <v>-244.5</v>
      </c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>
        <v>-1671.2</v>
      </c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</row>
    <row r="62" spans="1:60" s="74" customFormat="1" ht="12">
      <c r="A62" s="71">
        <v>8115</v>
      </c>
      <c r="B62" s="72" t="s">
        <v>107</v>
      </c>
      <c r="C62" s="73">
        <f t="shared" si="19"/>
        <v>1407280.4999999998</v>
      </c>
      <c r="D62" s="73"/>
      <c r="E62" s="73">
        <v>208371</v>
      </c>
      <c r="F62" s="73">
        <v>111630.4</v>
      </c>
      <c r="G62" s="73">
        <v>56408</v>
      </c>
      <c r="H62" s="73">
        <v>1732.6</v>
      </c>
      <c r="I62" s="73"/>
      <c r="J62" s="73">
        <v>71325.5</v>
      </c>
      <c r="K62" s="73">
        <v>25103</v>
      </c>
      <c r="L62" s="73">
        <v>367.6</v>
      </c>
      <c r="M62" s="73">
        <v>164604</v>
      </c>
      <c r="N62" s="73">
        <v>77628</v>
      </c>
      <c r="O62" s="73">
        <v>137072</v>
      </c>
      <c r="P62" s="73">
        <v>119000</v>
      </c>
      <c r="Q62" s="73">
        <v>43546.7</v>
      </c>
      <c r="R62" s="73"/>
      <c r="S62" s="73"/>
      <c r="T62" s="73">
        <v>266024</v>
      </c>
      <c r="U62" s="73">
        <v>12003.5</v>
      </c>
      <c r="V62" s="73">
        <v>4913</v>
      </c>
      <c r="W62" s="73">
        <v>14800</v>
      </c>
      <c r="X62" s="73">
        <v>800</v>
      </c>
      <c r="Y62" s="73"/>
      <c r="Z62" s="73"/>
      <c r="AA62" s="73"/>
      <c r="AB62" s="73"/>
      <c r="AC62" s="73">
        <v>4970.3</v>
      </c>
      <c r="AD62" s="73">
        <v>3000</v>
      </c>
      <c r="AE62" s="73">
        <v>1950</v>
      </c>
      <c r="AF62" s="73">
        <v>6500</v>
      </c>
      <c r="AG62" s="73">
        <v>1500</v>
      </c>
      <c r="AH62" s="73">
        <v>616</v>
      </c>
      <c r="AI62" s="73">
        <v>815</v>
      </c>
      <c r="AJ62" s="73">
        <v>266.4</v>
      </c>
      <c r="AK62" s="73"/>
      <c r="AL62" s="73"/>
      <c r="AM62" s="73">
        <v>14080.8</v>
      </c>
      <c r="AN62" s="73">
        <v>2778</v>
      </c>
      <c r="AO62" s="73">
        <v>1100</v>
      </c>
      <c r="AP62" s="73">
        <v>370</v>
      </c>
      <c r="AQ62" s="73"/>
      <c r="AR62" s="73"/>
      <c r="AS62" s="73">
        <v>2600</v>
      </c>
      <c r="AT62" s="73"/>
      <c r="AU62" s="73">
        <v>2112.5</v>
      </c>
      <c r="AV62" s="73"/>
      <c r="AW62" s="73"/>
      <c r="AX62" s="73"/>
      <c r="AY62" s="73"/>
      <c r="AZ62" s="73">
        <v>2642</v>
      </c>
      <c r="BA62" s="73">
        <v>14535</v>
      </c>
      <c r="BB62" s="73"/>
      <c r="BC62" s="73">
        <v>11130</v>
      </c>
      <c r="BD62" s="73">
        <v>2500</v>
      </c>
      <c r="BE62" s="73"/>
      <c r="BF62" s="73">
        <v>2000</v>
      </c>
      <c r="BG62" s="73">
        <v>2445.4</v>
      </c>
      <c r="BH62" s="73">
        <v>14039.8</v>
      </c>
    </row>
    <row r="63" spans="1:60" s="74" customFormat="1" ht="12">
      <c r="A63" s="71">
        <v>8115</v>
      </c>
      <c r="B63" s="72" t="s">
        <v>108</v>
      </c>
      <c r="C63" s="75">
        <f t="shared" si="19"/>
        <v>-14531.8</v>
      </c>
      <c r="D63" s="73"/>
      <c r="E63" s="73"/>
      <c r="F63" s="73">
        <v>-3880.7</v>
      </c>
      <c r="G63" s="73"/>
      <c r="H63" s="73"/>
      <c r="I63" s="73"/>
      <c r="J63" s="73"/>
      <c r="K63" s="73"/>
      <c r="L63" s="73">
        <v>-1301.1</v>
      </c>
      <c r="M63" s="73"/>
      <c r="N63" s="73"/>
      <c r="O63" s="73"/>
      <c r="P63" s="73"/>
      <c r="Q63" s="73">
        <v>-4100</v>
      </c>
      <c r="R63" s="73"/>
      <c r="S63" s="73"/>
      <c r="T63" s="73">
        <v>-1475</v>
      </c>
      <c r="U63" s="73"/>
      <c r="V63" s="73"/>
      <c r="W63" s="73"/>
      <c r="X63" s="73"/>
      <c r="Y63" s="73">
        <v>-113.7</v>
      </c>
      <c r="Z63" s="73"/>
      <c r="AA63" s="73"/>
      <c r="AB63" s="73"/>
      <c r="AC63" s="73"/>
      <c r="AD63" s="73">
        <v>-300</v>
      </c>
      <c r="AE63" s="73"/>
      <c r="AF63" s="73">
        <v>-2500</v>
      </c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>
        <v>-441.3</v>
      </c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>
        <v>-420</v>
      </c>
    </row>
    <row r="64" spans="1:60" ht="12">
      <c r="A64" s="22">
        <v>8115</v>
      </c>
      <c r="B64" s="19" t="s">
        <v>109</v>
      </c>
      <c r="C64" s="20">
        <f aca="true" t="shared" si="20" ref="C64:AH64">C62+C63</f>
        <v>1392748.6999999997</v>
      </c>
      <c r="D64" s="20">
        <f t="shared" si="20"/>
        <v>0</v>
      </c>
      <c r="E64" s="20">
        <f t="shared" si="20"/>
        <v>208371</v>
      </c>
      <c r="F64" s="20">
        <f t="shared" si="20"/>
        <v>107749.7</v>
      </c>
      <c r="G64" s="20">
        <f t="shared" si="20"/>
        <v>56408</v>
      </c>
      <c r="H64" s="20">
        <f t="shared" si="20"/>
        <v>1732.6</v>
      </c>
      <c r="I64" s="20">
        <f t="shared" si="20"/>
        <v>0</v>
      </c>
      <c r="J64" s="20">
        <f t="shared" si="20"/>
        <v>71325.5</v>
      </c>
      <c r="K64" s="20">
        <f t="shared" si="20"/>
        <v>25103</v>
      </c>
      <c r="L64" s="20">
        <f t="shared" si="20"/>
        <v>-933.4999999999999</v>
      </c>
      <c r="M64" s="20">
        <f t="shared" si="20"/>
        <v>164604</v>
      </c>
      <c r="N64" s="20">
        <f t="shared" si="20"/>
        <v>77628</v>
      </c>
      <c r="O64" s="20">
        <f t="shared" si="20"/>
        <v>137072</v>
      </c>
      <c r="P64" s="20">
        <f t="shared" si="20"/>
        <v>119000</v>
      </c>
      <c r="Q64" s="20">
        <f t="shared" si="20"/>
        <v>39446.7</v>
      </c>
      <c r="R64" s="20">
        <f t="shared" si="20"/>
        <v>0</v>
      </c>
      <c r="S64" s="20">
        <f t="shared" si="20"/>
        <v>0</v>
      </c>
      <c r="T64" s="20">
        <f t="shared" si="20"/>
        <v>264549</v>
      </c>
      <c r="U64" s="20">
        <f t="shared" si="20"/>
        <v>12003.5</v>
      </c>
      <c r="V64" s="20">
        <f t="shared" si="20"/>
        <v>4913</v>
      </c>
      <c r="W64" s="20">
        <f t="shared" si="20"/>
        <v>14800</v>
      </c>
      <c r="X64" s="20">
        <f t="shared" si="20"/>
        <v>800</v>
      </c>
      <c r="Y64" s="20">
        <f t="shared" si="20"/>
        <v>-113.7</v>
      </c>
      <c r="Z64" s="20">
        <f t="shared" si="20"/>
        <v>0</v>
      </c>
      <c r="AA64" s="20">
        <f t="shared" si="20"/>
        <v>0</v>
      </c>
      <c r="AB64" s="20">
        <f t="shared" si="20"/>
        <v>0</v>
      </c>
      <c r="AC64" s="20">
        <f t="shared" si="20"/>
        <v>4970.3</v>
      </c>
      <c r="AD64" s="20">
        <f t="shared" si="20"/>
        <v>2700</v>
      </c>
      <c r="AE64" s="20">
        <f t="shared" si="20"/>
        <v>1950</v>
      </c>
      <c r="AF64" s="20">
        <f t="shared" si="20"/>
        <v>4000</v>
      </c>
      <c r="AG64" s="20">
        <f t="shared" si="20"/>
        <v>1500</v>
      </c>
      <c r="AH64" s="20">
        <f t="shared" si="20"/>
        <v>616</v>
      </c>
      <c r="AI64" s="20">
        <f aca="true" t="shared" si="21" ref="AI64:BN64">AI62+AI63</f>
        <v>815</v>
      </c>
      <c r="AJ64" s="20">
        <f t="shared" si="21"/>
        <v>266.4</v>
      </c>
      <c r="AK64" s="20">
        <f t="shared" si="21"/>
        <v>0</v>
      </c>
      <c r="AL64" s="20">
        <f t="shared" si="21"/>
        <v>0</v>
      </c>
      <c r="AM64" s="20">
        <f t="shared" si="21"/>
        <v>14080.8</v>
      </c>
      <c r="AN64" s="20">
        <f t="shared" si="21"/>
        <v>2778</v>
      </c>
      <c r="AO64" s="20">
        <f t="shared" si="21"/>
        <v>1100</v>
      </c>
      <c r="AP64" s="20">
        <f t="shared" si="21"/>
        <v>370</v>
      </c>
      <c r="AQ64" s="20">
        <f t="shared" si="21"/>
        <v>0</v>
      </c>
      <c r="AR64" s="20">
        <f t="shared" si="21"/>
        <v>0</v>
      </c>
      <c r="AS64" s="20">
        <f t="shared" si="21"/>
        <v>2600</v>
      </c>
      <c r="AT64" s="20">
        <f t="shared" si="21"/>
        <v>0</v>
      </c>
      <c r="AU64" s="20">
        <f t="shared" si="21"/>
        <v>1671.2</v>
      </c>
      <c r="AV64" s="20">
        <f t="shared" si="21"/>
        <v>0</v>
      </c>
      <c r="AW64" s="20">
        <f t="shared" si="21"/>
        <v>0</v>
      </c>
      <c r="AX64" s="20">
        <f t="shared" si="21"/>
        <v>0</v>
      </c>
      <c r="AY64" s="20">
        <f t="shared" si="21"/>
        <v>0</v>
      </c>
      <c r="AZ64" s="20">
        <f t="shared" si="21"/>
        <v>2642</v>
      </c>
      <c r="BA64" s="20">
        <f t="shared" si="21"/>
        <v>14535</v>
      </c>
      <c r="BB64" s="20">
        <f t="shared" si="21"/>
        <v>0</v>
      </c>
      <c r="BC64" s="20">
        <f t="shared" si="21"/>
        <v>11130</v>
      </c>
      <c r="BD64" s="20">
        <f t="shared" si="21"/>
        <v>2500</v>
      </c>
      <c r="BE64" s="20">
        <f t="shared" si="21"/>
        <v>0</v>
      </c>
      <c r="BF64" s="20">
        <f t="shared" si="21"/>
        <v>2000</v>
      </c>
      <c r="BG64" s="20">
        <f t="shared" si="21"/>
        <v>2445.4</v>
      </c>
      <c r="BH64" s="20">
        <f t="shared" si="21"/>
        <v>13619.8</v>
      </c>
    </row>
    <row r="65" spans="1:60" ht="12">
      <c r="A65" s="22" t="s">
        <v>135</v>
      </c>
      <c r="B65" s="19" t="s">
        <v>122</v>
      </c>
      <c r="C65" s="20">
        <f>SUM(D65:BH65)</f>
        <v>742010</v>
      </c>
      <c r="D65" s="20">
        <v>5000</v>
      </c>
      <c r="E65" s="20">
        <v>572</v>
      </c>
      <c r="F65" s="20"/>
      <c r="G65" s="21"/>
      <c r="H65" s="20"/>
      <c r="I65" s="20">
        <v>736438</v>
      </c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</row>
    <row r="66" spans="1:60" ht="12">
      <c r="A66" s="22" t="s">
        <v>136</v>
      </c>
      <c r="B66" s="19" t="s">
        <v>123</v>
      </c>
      <c r="C66" s="20">
        <f>SUM(D66:BH66)</f>
        <v>-14740</v>
      </c>
      <c r="D66" s="20"/>
      <c r="E66" s="20"/>
      <c r="F66" s="20"/>
      <c r="G66" s="21"/>
      <c r="H66" s="20"/>
      <c r="I66" s="20"/>
      <c r="J66" s="20"/>
      <c r="K66" s="20">
        <v>-14740</v>
      </c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</row>
    <row r="67" spans="1:60" ht="12.75" thickBot="1">
      <c r="A67" s="58">
        <v>8902</v>
      </c>
      <c r="B67" s="59" t="s">
        <v>137</v>
      </c>
      <c r="C67" s="20">
        <f>SUM(D67:BH67)</f>
        <v>0</v>
      </c>
      <c r="D67" s="60"/>
      <c r="E67" s="60"/>
      <c r="F67" s="60"/>
      <c r="G67" s="21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</row>
    <row r="68" spans="1:60" s="33" customFormat="1" ht="12.75" thickBot="1">
      <c r="A68" s="58"/>
      <c r="B68" s="59"/>
      <c r="C68" s="32"/>
      <c r="D68" s="61"/>
      <c r="E68" s="61"/>
      <c r="F68" s="61"/>
      <c r="G68" s="32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</row>
    <row r="69" spans="1:60" s="50" customFormat="1" ht="15" thickBot="1">
      <c r="A69" s="47"/>
      <c r="B69" s="39" t="s">
        <v>110</v>
      </c>
      <c r="C69" s="41">
        <f aca="true" t="shared" si="22" ref="C69:AH69">SUM(C64:C67,C58:C61)</f>
        <v>2098877.0999999996</v>
      </c>
      <c r="D69" s="41">
        <f t="shared" si="22"/>
        <v>5000</v>
      </c>
      <c r="E69" s="41">
        <f t="shared" si="22"/>
        <v>208363</v>
      </c>
      <c r="F69" s="41">
        <f t="shared" si="22"/>
        <v>107749.7</v>
      </c>
      <c r="G69" s="41">
        <f t="shared" si="22"/>
        <v>56408</v>
      </c>
      <c r="H69" s="41">
        <f t="shared" si="22"/>
        <v>1732.6</v>
      </c>
      <c r="I69" s="41">
        <f t="shared" si="22"/>
        <v>736438</v>
      </c>
      <c r="J69" s="41">
        <f t="shared" si="22"/>
        <v>71325.5</v>
      </c>
      <c r="K69" s="41">
        <f t="shared" si="22"/>
        <v>10000</v>
      </c>
      <c r="L69" s="41">
        <f t="shared" si="22"/>
        <v>-933.4999999999999</v>
      </c>
      <c r="M69" s="41">
        <f t="shared" si="22"/>
        <v>164604</v>
      </c>
      <c r="N69" s="41">
        <f t="shared" si="22"/>
        <v>77628</v>
      </c>
      <c r="O69" s="41">
        <f t="shared" si="22"/>
        <v>137072</v>
      </c>
      <c r="P69" s="41">
        <f t="shared" si="22"/>
        <v>107387.1</v>
      </c>
      <c r="Q69" s="41">
        <f t="shared" si="22"/>
        <v>38557.7</v>
      </c>
      <c r="R69" s="41">
        <f t="shared" si="22"/>
        <v>-1827.3</v>
      </c>
      <c r="S69" s="41">
        <f t="shared" si="22"/>
        <v>0</v>
      </c>
      <c r="T69" s="41">
        <f t="shared" si="22"/>
        <v>263795.3</v>
      </c>
      <c r="U69" s="41">
        <f t="shared" si="22"/>
        <v>12003.5</v>
      </c>
      <c r="V69" s="41">
        <f t="shared" si="22"/>
        <v>4913</v>
      </c>
      <c r="W69" s="41">
        <f t="shared" si="22"/>
        <v>14800</v>
      </c>
      <c r="X69" s="41">
        <f t="shared" si="22"/>
        <v>800</v>
      </c>
      <c r="Y69" s="41">
        <f t="shared" si="22"/>
        <v>-2113.7</v>
      </c>
      <c r="Z69" s="41">
        <f t="shared" si="22"/>
        <v>-1200</v>
      </c>
      <c r="AA69" s="41">
        <f t="shared" si="22"/>
        <v>0</v>
      </c>
      <c r="AB69" s="41">
        <f t="shared" si="22"/>
        <v>0</v>
      </c>
      <c r="AC69" s="41">
        <f t="shared" si="22"/>
        <v>4970.3</v>
      </c>
      <c r="AD69" s="41">
        <f t="shared" si="22"/>
        <v>2700</v>
      </c>
      <c r="AE69" s="41">
        <f t="shared" si="22"/>
        <v>1950</v>
      </c>
      <c r="AF69" s="41">
        <f t="shared" si="22"/>
        <v>4000</v>
      </c>
      <c r="AG69" s="41">
        <f t="shared" si="22"/>
        <v>1500</v>
      </c>
      <c r="AH69" s="41">
        <f t="shared" si="22"/>
        <v>616</v>
      </c>
      <c r="AI69" s="41">
        <f aca="true" t="shared" si="23" ref="AI69:BH69">SUM(AI64:AI67,AI58:AI61)</f>
        <v>815</v>
      </c>
      <c r="AJ69" s="41">
        <f t="shared" si="23"/>
        <v>21.899999999999977</v>
      </c>
      <c r="AK69" s="41">
        <f t="shared" si="23"/>
        <v>0</v>
      </c>
      <c r="AL69" s="41">
        <f t="shared" si="23"/>
        <v>0</v>
      </c>
      <c r="AM69" s="41">
        <f t="shared" si="23"/>
        <v>14080.8</v>
      </c>
      <c r="AN69" s="41">
        <f t="shared" si="23"/>
        <v>2778</v>
      </c>
      <c r="AO69" s="41">
        <f t="shared" si="23"/>
        <v>1100</v>
      </c>
      <c r="AP69" s="41">
        <f t="shared" si="23"/>
        <v>370</v>
      </c>
      <c r="AQ69" s="41">
        <f t="shared" si="23"/>
        <v>0</v>
      </c>
      <c r="AR69" s="41">
        <f t="shared" si="23"/>
        <v>0</v>
      </c>
      <c r="AS69" s="41">
        <f t="shared" si="23"/>
        <v>2600</v>
      </c>
      <c r="AT69" s="41">
        <f t="shared" si="23"/>
        <v>0</v>
      </c>
      <c r="AU69" s="41">
        <f t="shared" si="23"/>
        <v>0</v>
      </c>
      <c r="AV69" s="41">
        <f t="shared" si="23"/>
        <v>0</v>
      </c>
      <c r="AW69" s="41">
        <f t="shared" si="23"/>
        <v>0</v>
      </c>
      <c r="AX69" s="41">
        <f t="shared" si="23"/>
        <v>0</v>
      </c>
      <c r="AY69" s="41">
        <f t="shared" si="23"/>
        <v>0</v>
      </c>
      <c r="AZ69" s="41">
        <f t="shared" si="23"/>
        <v>2642</v>
      </c>
      <c r="BA69" s="41">
        <f t="shared" si="23"/>
        <v>14535</v>
      </c>
      <c r="BB69" s="41">
        <f t="shared" si="23"/>
        <v>0</v>
      </c>
      <c r="BC69" s="41">
        <f t="shared" si="23"/>
        <v>11130</v>
      </c>
      <c r="BD69" s="41">
        <f t="shared" si="23"/>
        <v>2500</v>
      </c>
      <c r="BE69" s="41">
        <f t="shared" si="23"/>
        <v>0</v>
      </c>
      <c r="BF69" s="41">
        <f t="shared" si="23"/>
        <v>2000</v>
      </c>
      <c r="BG69" s="41">
        <f t="shared" si="23"/>
        <v>2445.4</v>
      </c>
      <c r="BH69" s="41">
        <f t="shared" si="23"/>
        <v>13619.8</v>
      </c>
    </row>
    <row r="70" spans="1:60" s="33" customFormat="1" ht="12.75" thickBot="1">
      <c r="A70" s="22"/>
      <c r="B70" s="19"/>
      <c r="C70" s="62"/>
      <c r="D70" s="63"/>
      <c r="E70" s="63"/>
      <c r="F70" s="63"/>
      <c r="G70" s="62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</row>
    <row r="71" spans="1:60" ht="15" thickBot="1">
      <c r="A71" s="64"/>
      <c r="B71" s="51" t="s">
        <v>111</v>
      </c>
      <c r="C71" s="66">
        <f>SUM(D71:BH71)</f>
        <v>-7.719336281297728E-11</v>
      </c>
      <c r="D71" s="65">
        <f aca="true" t="shared" si="24" ref="D71:AI71">D50-D54+D69</f>
        <v>0</v>
      </c>
      <c r="E71" s="65">
        <f t="shared" si="24"/>
        <v>0</v>
      </c>
      <c r="F71" s="65">
        <f t="shared" si="24"/>
        <v>0</v>
      </c>
      <c r="G71" s="67">
        <f t="shared" si="24"/>
        <v>0</v>
      </c>
      <c r="H71" s="65">
        <f t="shared" si="24"/>
        <v>-9.322320693172514E-11</v>
      </c>
      <c r="I71" s="65">
        <f t="shared" si="24"/>
        <v>0</v>
      </c>
      <c r="J71" s="65">
        <f t="shared" si="24"/>
        <v>0</v>
      </c>
      <c r="K71" s="65">
        <f t="shared" si="24"/>
        <v>0</v>
      </c>
      <c r="L71" s="65">
        <f t="shared" si="24"/>
        <v>0</v>
      </c>
      <c r="M71" s="65">
        <f t="shared" si="24"/>
        <v>0</v>
      </c>
      <c r="N71" s="65">
        <f t="shared" si="24"/>
        <v>0</v>
      </c>
      <c r="O71" s="65">
        <f t="shared" si="24"/>
        <v>0</v>
      </c>
      <c r="P71" s="65">
        <f t="shared" si="24"/>
        <v>0</v>
      </c>
      <c r="Q71" s="65">
        <f t="shared" si="24"/>
        <v>0</v>
      </c>
      <c r="R71" s="65">
        <f t="shared" si="24"/>
        <v>1.750777300912887E-11</v>
      </c>
      <c r="S71" s="65">
        <f t="shared" si="24"/>
        <v>0</v>
      </c>
      <c r="T71" s="65">
        <f t="shared" si="24"/>
        <v>0</v>
      </c>
      <c r="U71" s="65">
        <f t="shared" si="24"/>
        <v>0</v>
      </c>
      <c r="V71" s="65">
        <f t="shared" si="24"/>
        <v>0</v>
      </c>
      <c r="W71" s="65">
        <f t="shared" si="24"/>
        <v>0</v>
      </c>
      <c r="X71" s="65">
        <f t="shared" si="24"/>
        <v>0</v>
      </c>
      <c r="Y71" s="65">
        <f t="shared" si="24"/>
        <v>0</v>
      </c>
      <c r="Z71" s="65">
        <f t="shared" si="24"/>
        <v>0</v>
      </c>
      <c r="AA71" s="65">
        <f t="shared" si="24"/>
        <v>0</v>
      </c>
      <c r="AB71" s="65">
        <f t="shared" si="24"/>
        <v>0</v>
      </c>
      <c r="AC71" s="65">
        <f t="shared" si="24"/>
        <v>0</v>
      </c>
      <c r="AD71" s="65">
        <f t="shared" si="24"/>
        <v>0</v>
      </c>
      <c r="AE71" s="65">
        <f t="shared" si="24"/>
        <v>0</v>
      </c>
      <c r="AF71" s="65">
        <f t="shared" si="24"/>
        <v>0</v>
      </c>
      <c r="AG71" s="65">
        <f t="shared" si="24"/>
        <v>-1.8189894035458565E-12</v>
      </c>
      <c r="AH71" s="65">
        <f t="shared" si="24"/>
        <v>0</v>
      </c>
      <c r="AI71" s="65">
        <f t="shared" si="24"/>
        <v>0</v>
      </c>
      <c r="AJ71" s="65">
        <f aca="true" t="shared" si="25" ref="AJ71:BH71">AJ50-AJ54+AJ69</f>
        <v>3.410605131648481E-13</v>
      </c>
      <c r="AK71" s="65">
        <f t="shared" si="25"/>
        <v>0</v>
      </c>
      <c r="AL71" s="65">
        <f t="shared" si="25"/>
        <v>0</v>
      </c>
      <c r="AM71" s="65">
        <f t="shared" si="25"/>
        <v>0</v>
      </c>
      <c r="AN71" s="65">
        <f t="shared" si="25"/>
        <v>0</v>
      </c>
      <c r="AO71" s="65">
        <f t="shared" si="25"/>
        <v>0</v>
      </c>
      <c r="AP71" s="65">
        <f t="shared" si="25"/>
        <v>0</v>
      </c>
      <c r="AQ71" s="65">
        <f t="shared" si="25"/>
        <v>0</v>
      </c>
      <c r="AR71" s="65">
        <f t="shared" si="25"/>
        <v>0</v>
      </c>
      <c r="AS71" s="65">
        <f t="shared" si="25"/>
        <v>0</v>
      </c>
      <c r="AT71" s="65">
        <f t="shared" si="25"/>
        <v>0</v>
      </c>
      <c r="AU71" s="65">
        <f t="shared" si="25"/>
        <v>0</v>
      </c>
      <c r="AV71" s="65">
        <f t="shared" si="25"/>
        <v>0</v>
      </c>
      <c r="AW71" s="65">
        <f t="shared" si="25"/>
        <v>0</v>
      </c>
      <c r="AX71" s="65">
        <f t="shared" si="25"/>
        <v>0</v>
      </c>
      <c r="AY71" s="65">
        <f t="shared" si="25"/>
        <v>0</v>
      </c>
      <c r="AZ71" s="65">
        <f t="shared" si="25"/>
        <v>0</v>
      </c>
      <c r="BA71" s="65">
        <f t="shared" si="25"/>
        <v>0</v>
      </c>
      <c r="BB71" s="65">
        <f t="shared" si="25"/>
        <v>0</v>
      </c>
      <c r="BC71" s="65">
        <f t="shared" si="25"/>
        <v>0</v>
      </c>
      <c r="BD71" s="65">
        <f t="shared" si="25"/>
        <v>0</v>
      </c>
      <c r="BE71" s="65">
        <f t="shared" si="25"/>
        <v>0</v>
      </c>
      <c r="BF71" s="65">
        <f t="shared" si="25"/>
        <v>0</v>
      </c>
      <c r="BG71" s="65">
        <f t="shared" si="25"/>
        <v>0</v>
      </c>
      <c r="BH71" s="65">
        <f t="shared" si="25"/>
        <v>0</v>
      </c>
    </row>
    <row r="72" ht="12">
      <c r="D72" s="3"/>
    </row>
    <row r="73" ht="12">
      <c r="D73" s="3"/>
    </row>
    <row r="74" spans="4:5" ht="12.75">
      <c r="D74" s="3"/>
      <c r="E74"/>
    </row>
    <row r="75" ht="12">
      <c r="D75" s="3"/>
    </row>
    <row r="76" ht="12">
      <c r="D76" s="3"/>
    </row>
    <row r="77" ht="12">
      <c r="D77" s="3"/>
    </row>
    <row r="78" ht="12">
      <c r="D78" s="3"/>
    </row>
    <row r="79" ht="12">
      <c r="D79" s="3"/>
    </row>
    <row r="80" ht="12">
      <c r="D80" s="3"/>
    </row>
    <row r="81" ht="12">
      <c r="D81" s="3"/>
    </row>
    <row r="82" ht="12">
      <c r="D82" s="3"/>
    </row>
    <row r="83" ht="12">
      <c r="D83" s="3"/>
    </row>
    <row r="84" ht="12">
      <c r="D84" s="3"/>
    </row>
    <row r="85" ht="12">
      <c r="D85" s="3"/>
    </row>
    <row r="86" ht="12">
      <c r="D86" s="3"/>
    </row>
    <row r="87" ht="12">
      <c r="D87" s="3"/>
    </row>
    <row r="88" ht="12">
      <c r="D88" s="3"/>
    </row>
    <row r="89" ht="12">
      <c r="D89" s="3"/>
    </row>
    <row r="90" ht="12">
      <c r="D90" s="3"/>
    </row>
    <row r="91" ht="12">
      <c r="D91" s="3"/>
    </row>
    <row r="92" ht="12">
      <c r="D92" s="3"/>
    </row>
    <row r="93" ht="12">
      <c r="D93" s="3"/>
    </row>
    <row r="94" ht="12">
      <c r="D94" s="3"/>
    </row>
    <row r="95" ht="12">
      <c r="D95" s="3"/>
    </row>
    <row r="96" ht="12">
      <c r="D96" s="3"/>
    </row>
    <row r="97" ht="12">
      <c r="D97" s="3"/>
    </row>
    <row r="98" ht="12">
      <c r="D98" s="3"/>
    </row>
    <row r="99" ht="12">
      <c r="D99" s="3"/>
    </row>
    <row r="100" ht="12">
      <c r="D100" s="3"/>
    </row>
    <row r="101" ht="12">
      <c r="D101" s="3"/>
    </row>
    <row r="102" ht="12">
      <c r="D102" s="3"/>
    </row>
    <row r="103" ht="12">
      <c r="D103" s="3"/>
    </row>
    <row r="104" ht="12">
      <c r="D104" s="3"/>
    </row>
    <row r="105" ht="12">
      <c r="D105" s="3"/>
    </row>
    <row r="106" ht="12">
      <c r="D106" s="3"/>
    </row>
    <row r="107" ht="12">
      <c r="D107" s="3"/>
    </row>
    <row r="108" ht="12">
      <c r="D108" s="3"/>
    </row>
    <row r="109" ht="12">
      <c r="D109" s="3"/>
    </row>
    <row r="110" ht="12">
      <c r="D110" s="3"/>
    </row>
    <row r="111" ht="12">
      <c r="D111" s="3"/>
    </row>
    <row r="112" ht="12">
      <c r="D112" s="3"/>
    </row>
    <row r="113" ht="12">
      <c r="D113" s="3"/>
    </row>
    <row r="114" ht="12">
      <c r="D114" s="3"/>
    </row>
    <row r="115" ht="12">
      <c r="D115" s="3"/>
    </row>
    <row r="116" ht="12">
      <c r="D116" s="3"/>
    </row>
    <row r="117" ht="12">
      <c r="D117" s="3"/>
    </row>
    <row r="118" ht="12">
      <c r="D118" s="3"/>
    </row>
    <row r="119" ht="12">
      <c r="D119" s="3"/>
    </row>
    <row r="120" ht="12">
      <c r="D120" s="3"/>
    </row>
    <row r="121" ht="12">
      <c r="D121" s="3"/>
    </row>
    <row r="122" ht="12">
      <c r="D122" s="3"/>
    </row>
    <row r="123" ht="12">
      <c r="D123" s="3"/>
    </row>
    <row r="124" ht="12">
      <c r="D124" s="3"/>
    </row>
    <row r="125" ht="12">
      <c r="D125" s="3"/>
    </row>
    <row r="126" ht="12">
      <c r="D126" s="3"/>
    </row>
    <row r="127" ht="12">
      <c r="D127" s="3"/>
    </row>
    <row r="128" ht="12">
      <c r="D128" s="3"/>
    </row>
    <row r="129" ht="12">
      <c r="D129" s="3"/>
    </row>
    <row r="130" ht="12">
      <c r="D130" s="3"/>
    </row>
    <row r="131" ht="12">
      <c r="D131" s="3"/>
    </row>
    <row r="132" ht="12">
      <c r="D132" s="3"/>
    </row>
    <row r="133" ht="12">
      <c r="D133" s="3"/>
    </row>
    <row r="134" ht="12">
      <c r="D134" s="3"/>
    </row>
    <row r="135" ht="12">
      <c r="D135" s="3"/>
    </row>
    <row r="136" ht="12">
      <c r="D136" s="3"/>
    </row>
    <row r="137" ht="12">
      <c r="D137" s="3"/>
    </row>
    <row r="138" ht="12">
      <c r="D138" s="3"/>
    </row>
    <row r="139" ht="12">
      <c r="D139" s="3"/>
    </row>
    <row r="140" ht="12">
      <c r="D140" s="3"/>
    </row>
    <row r="141" ht="12">
      <c r="D141" s="3"/>
    </row>
    <row r="142" ht="12">
      <c r="D142" s="3"/>
    </row>
    <row r="143" ht="12">
      <c r="D143" s="3"/>
    </row>
    <row r="144" ht="12">
      <c r="D144" s="3"/>
    </row>
    <row r="145" ht="12">
      <c r="D145" s="3"/>
    </row>
    <row r="146" ht="12">
      <c r="D146" s="3"/>
    </row>
    <row r="147" ht="12">
      <c r="D147" s="3"/>
    </row>
    <row r="148" ht="12">
      <c r="D148" s="3"/>
    </row>
    <row r="149" ht="12">
      <c r="D149" s="3"/>
    </row>
    <row r="150" ht="12">
      <c r="D150" s="3"/>
    </row>
    <row r="151" ht="12">
      <c r="D151" s="3"/>
    </row>
    <row r="152" ht="12">
      <c r="D152" s="3"/>
    </row>
    <row r="153" ht="12">
      <c r="D153" s="3"/>
    </row>
    <row r="154" ht="12">
      <c r="D154" s="3"/>
    </row>
    <row r="155" ht="12">
      <c r="D155" s="3"/>
    </row>
    <row r="156" ht="12">
      <c r="D156" s="3"/>
    </row>
    <row r="157" ht="12">
      <c r="D157" s="3"/>
    </row>
    <row r="158" ht="12">
      <c r="D158" s="3"/>
    </row>
    <row r="159" ht="12">
      <c r="D159" s="3"/>
    </row>
    <row r="160" ht="12">
      <c r="D160" s="3"/>
    </row>
    <row r="161" ht="12">
      <c r="D161" s="3"/>
    </row>
    <row r="162" ht="12">
      <c r="D162" s="3"/>
    </row>
    <row r="163" ht="12">
      <c r="D163" s="3"/>
    </row>
    <row r="164" ht="12">
      <c r="D164" s="3"/>
    </row>
    <row r="165" ht="12">
      <c r="D165" s="3"/>
    </row>
    <row r="166" ht="12">
      <c r="D166" s="3"/>
    </row>
    <row r="167" ht="12">
      <c r="D167" s="3"/>
    </row>
    <row r="168" ht="12">
      <c r="D168" s="3"/>
    </row>
    <row r="169" ht="12">
      <c r="D169" s="3"/>
    </row>
    <row r="170" ht="12">
      <c r="D170" s="3"/>
    </row>
    <row r="171" ht="12">
      <c r="D171" s="3"/>
    </row>
    <row r="172" ht="12">
      <c r="D172" s="3"/>
    </row>
    <row r="173" ht="12">
      <c r="D173" s="3"/>
    </row>
    <row r="174" ht="12">
      <c r="D174" s="3"/>
    </row>
    <row r="175" ht="12">
      <c r="D175" s="3"/>
    </row>
    <row r="176" ht="12">
      <c r="D176" s="3"/>
    </row>
    <row r="177" ht="12">
      <c r="D177" s="3"/>
    </row>
    <row r="178" ht="12">
      <c r="D178" s="3"/>
    </row>
    <row r="179" ht="12">
      <c r="D179" s="3"/>
    </row>
    <row r="180" ht="12">
      <c r="D180" s="3"/>
    </row>
    <row r="181" ht="12">
      <c r="D181" s="3"/>
    </row>
    <row r="182" ht="12">
      <c r="D182" s="3"/>
    </row>
    <row r="183" ht="12">
      <c r="D183" s="3"/>
    </row>
    <row r="184" ht="12">
      <c r="D184" s="3"/>
    </row>
    <row r="185" ht="12">
      <c r="D185" s="3"/>
    </row>
    <row r="186" ht="12">
      <c r="D186" s="3"/>
    </row>
    <row r="187" ht="12">
      <c r="D187" s="3"/>
    </row>
    <row r="188" ht="12">
      <c r="D188" s="3"/>
    </row>
    <row r="189" ht="12">
      <c r="D189" s="3"/>
    </row>
    <row r="190" ht="12">
      <c r="D190" s="3"/>
    </row>
    <row r="191" ht="12">
      <c r="D191" s="3"/>
    </row>
    <row r="192" ht="12">
      <c r="D192" s="3"/>
    </row>
    <row r="193" ht="12">
      <c r="D193" s="3"/>
    </row>
    <row r="194" ht="12">
      <c r="D194" s="3"/>
    </row>
    <row r="195" ht="12">
      <c r="D195" s="3"/>
    </row>
    <row r="196" ht="12">
      <c r="D196" s="3"/>
    </row>
    <row r="197" ht="12">
      <c r="D197" s="3"/>
    </row>
    <row r="198" ht="12">
      <c r="D198" s="3"/>
    </row>
    <row r="199" ht="12">
      <c r="D199" s="3"/>
    </row>
    <row r="200" ht="12">
      <c r="D200" s="3"/>
    </row>
    <row r="201" ht="12">
      <c r="D201" s="3"/>
    </row>
    <row r="202" ht="12">
      <c r="D202" s="3"/>
    </row>
    <row r="203" ht="12">
      <c r="D203" s="3"/>
    </row>
    <row r="204" ht="12">
      <c r="D204" s="3"/>
    </row>
    <row r="205" ht="12">
      <c r="D205" s="3"/>
    </row>
    <row r="206" ht="12">
      <c r="D206" s="3"/>
    </row>
    <row r="207" ht="12">
      <c r="D207" s="3"/>
    </row>
    <row r="208" ht="12">
      <c r="D208" s="3"/>
    </row>
    <row r="209" ht="12">
      <c r="D209" s="3"/>
    </row>
    <row r="210" ht="12">
      <c r="D210" s="3"/>
    </row>
    <row r="211" ht="12">
      <c r="D211" s="3"/>
    </row>
    <row r="212" ht="12">
      <c r="D212" s="3"/>
    </row>
    <row r="213" ht="12">
      <c r="D213" s="3"/>
    </row>
    <row r="214" ht="12">
      <c r="D214" s="3"/>
    </row>
    <row r="215" ht="12">
      <c r="D215" s="3"/>
    </row>
    <row r="216" ht="12">
      <c r="D216" s="3"/>
    </row>
    <row r="217" ht="12">
      <c r="D217" s="3"/>
    </row>
    <row r="218" ht="12">
      <c r="D218" s="3"/>
    </row>
    <row r="219" ht="12">
      <c r="D219" s="3"/>
    </row>
    <row r="220" ht="12">
      <c r="D220" s="3"/>
    </row>
    <row r="221" ht="12">
      <c r="D221" s="3"/>
    </row>
    <row r="222" ht="12">
      <c r="D222" s="3"/>
    </row>
    <row r="223" ht="12">
      <c r="D223" s="3"/>
    </row>
    <row r="224" ht="12">
      <c r="D224" s="3"/>
    </row>
    <row r="225" ht="12">
      <c r="D225" s="3"/>
    </row>
    <row r="226" ht="12">
      <c r="D226" s="3"/>
    </row>
    <row r="227" ht="12">
      <c r="D227" s="3"/>
    </row>
    <row r="228" ht="12">
      <c r="D228" s="3"/>
    </row>
    <row r="229" ht="12">
      <c r="D229" s="3"/>
    </row>
    <row r="230" ht="12">
      <c r="D230" s="3"/>
    </row>
    <row r="231" ht="12">
      <c r="D231" s="3"/>
    </row>
    <row r="232" ht="12">
      <c r="D232" s="3"/>
    </row>
    <row r="233" ht="12">
      <c r="D233" s="3"/>
    </row>
    <row r="234" ht="12">
      <c r="D234" s="3"/>
    </row>
    <row r="235" ht="12">
      <c r="D235" s="3"/>
    </row>
    <row r="236" ht="12">
      <c r="D236" s="3"/>
    </row>
    <row r="237" ht="12">
      <c r="D237" s="3"/>
    </row>
    <row r="238" ht="12">
      <c r="D238" s="3"/>
    </row>
    <row r="239" ht="12">
      <c r="D239" s="3"/>
    </row>
    <row r="240" ht="12">
      <c r="D240" s="3"/>
    </row>
    <row r="241" ht="12">
      <c r="D241" s="3"/>
    </row>
    <row r="242" ht="12">
      <c r="D242" s="3"/>
    </row>
    <row r="243" ht="12">
      <c r="D243" s="3"/>
    </row>
    <row r="244" ht="12">
      <c r="D244" s="3"/>
    </row>
    <row r="245" ht="12">
      <c r="D245" s="3"/>
    </row>
    <row r="246" ht="12">
      <c r="D246" s="3"/>
    </row>
    <row r="247" ht="12">
      <c r="D247" s="3"/>
    </row>
    <row r="248" ht="12">
      <c r="D248" s="3"/>
    </row>
    <row r="249" ht="12">
      <c r="D249" s="3"/>
    </row>
    <row r="250" ht="12">
      <c r="D250" s="3"/>
    </row>
    <row r="251" ht="12">
      <c r="D251" s="3"/>
    </row>
    <row r="252" ht="12">
      <c r="D252" s="3"/>
    </row>
    <row r="253" ht="12">
      <c r="D253" s="3"/>
    </row>
    <row r="254" ht="12">
      <c r="D254" s="3"/>
    </row>
    <row r="255" ht="12">
      <c r="D255" s="3"/>
    </row>
    <row r="256" ht="12">
      <c r="D256" s="3"/>
    </row>
    <row r="257" ht="12">
      <c r="D257" s="3"/>
    </row>
    <row r="258" ht="12">
      <c r="D258" s="3"/>
    </row>
    <row r="259" ht="12">
      <c r="D259" s="3"/>
    </row>
    <row r="260" ht="12">
      <c r="D260" s="3"/>
    </row>
    <row r="261" ht="12">
      <c r="D261" s="3"/>
    </row>
    <row r="262" ht="12">
      <c r="D262" s="3"/>
    </row>
    <row r="263" ht="12">
      <c r="D263" s="3"/>
    </row>
    <row r="264" ht="12">
      <c r="D264" s="3"/>
    </row>
    <row r="265" ht="12">
      <c r="D265" s="3"/>
    </row>
    <row r="266" ht="12">
      <c r="D266" s="3"/>
    </row>
    <row r="267" ht="12">
      <c r="D267" s="3"/>
    </row>
    <row r="268" ht="12">
      <c r="D268" s="3"/>
    </row>
    <row r="269" ht="12">
      <c r="D269" s="3"/>
    </row>
    <row r="270" ht="12">
      <c r="D270" s="3"/>
    </row>
    <row r="271" ht="12">
      <c r="D271" s="3"/>
    </row>
    <row r="272" ht="12">
      <c r="D272" s="3"/>
    </row>
    <row r="273" ht="12">
      <c r="D273" s="3"/>
    </row>
    <row r="274" ht="12">
      <c r="D274" s="3"/>
    </row>
    <row r="275" ht="12">
      <c r="D275" s="3"/>
    </row>
    <row r="276" ht="12">
      <c r="D276" s="3"/>
    </row>
    <row r="277" ht="12">
      <c r="D277" s="3"/>
    </row>
    <row r="278" ht="12">
      <c r="D278" s="3"/>
    </row>
    <row r="279" ht="12">
      <c r="D279" s="3"/>
    </row>
    <row r="280" ht="12">
      <c r="D280" s="3"/>
    </row>
    <row r="281" ht="12">
      <c r="D281" s="3"/>
    </row>
    <row r="282" ht="12">
      <c r="D282" s="3"/>
    </row>
    <row r="283" ht="12">
      <c r="D283" s="3"/>
    </row>
  </sheetData>
  <printOptions horizontalCentered="1"/>
  <pageMargins left="0.3937007874015748" right="0.1968503937007874" top="0.3937007874015748" bottom="0.3937007874015748" header="0.5118110236220472" footer="0"/>
  <pageSetup horizontalDpi="300" verticalDpi="3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87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2009-05-28T13:21:17Z</cp:lastPrinted>
  <dcterms:created xsi:type="dcterms:W3CDTF">2002-04-30T05:41:29Z</dcterms:created>
  <dcterms:modified xsi:type="dcterms:W3CDTF">2009-06-22T13:08:01Z</dcterms:modified>
  <cp:category/>
  <cp:version/>
  <cp:contentType/>
  <cp:contentStatus/>
</cp:coreProperties>
</file>